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5"/>
  </bookViews>
  <sheets>
    <sheet name="jeunes_scratch" sheetId="1" r:id="rId1"/>
    <sheet name="jeunes_cat" sheetId="2" r:id="rId2"/>
    <sheet name="fun_scratch" sheetId="3" r:id="rId3"/>
    <sheet name="fun_cat" sheetId="4" r:id="rId4"/>
    <sheet name="elite_scratch" sheetId="5" r:id="rId5"/>
    <sheet name="elite_cat" sheetId="6" r:id="rId6"/>
    <sheet name="stat" sheetId="7" r:id="rId7"/>
    <sheet name="Feuil3" sheetId="8" r:id="rId8"/>
    <sheet name="Feuil3 (2)" sheetId="9" r:id="rId9"/>
  </sheets>
  <definedNames>
    <definedName name="_xlnm.Print_Titles" localSheetId="5">'elite_cat'!$1:$6</definedName>
    <definedName name="_xlnm.Print_Titles" localSheetId="4">'elite_scratch'!$1:$6</definedName>
    <definedName name="_xlnm.Print_Titles" localSheetId="3">'fun_cat'!$1:$6</definedName>
    <definedName name="_xlnm.Print_Titles" localSheetId="2">'fun_scratch'!$1:$6</definedName>
    <definedName name="_xlnm.Print_Titles" localSheetId="1">'jeunes_cat'!$1:$6</definedName>
    <definedName name="_xlnm.Print_Titles" localSheetId="0">'jeunes_scratch'!$1:$6</definedName>
    <definedName name="_xlnm.Print_Area" localSheetId="5">'elite_cat'!$A$1:$J$42</definedName>
    <definedName name="_xlnm.Print_Area" localSheetId="4">'elite_scratch'!$A$1:$I$39</definedName>
    <definedName name="_xlnm.Print_Area" localSheetId="3">'fun_cat'!$A$1:$J$55</definedName>
    <definedName name="_xlnm.Print_Area" localSheetId="2">'fun_scratch'!$A$1:$I$52</definedName>
    <definedName name="_xlnm.Print_Area" localSheetId="1">'jeunes_cat'!$A$1:$J$35</definedName>
    <definedName name="_xlnm.Print_Area" localSheetId="0">'jeunes_scratch'!$A$1:$I$32</definedName>
  </definedNames>
  <calcPr fullCalcOnLoad="1"/>
</workbook>
</file>

<file path=xl/sharedStrings.xml><?xml version="1.0" encoding="utf-8"?>
<sst xmlns="http://schemas.openxmlformats.org/spreadsheetml/2006/main" count="1892" uniqueCount="564">
  <si>
    <t>Clas</t>
  </si>
  <si>
    <t>Doss</t>
  </si>
  <si>
    <t>Coureur 2</t>
  </si>
  <si>
    <t>Coureur 1</t>
  </si>
  <si>
    <t>Equipe</t>
  </si>
  <si>
    <t>Ile</t>
  </si>
  <si>
    <t>Temps</t>
  </si>
  <si>
    <t>Nom</t>
  </si>
  <si>
    <t>Prénom</t>
  </si>
  <si>
    <t>COMITE DES SPORTS DE TUBUAI</t>
  </si>
  <si>
    <t>RAID LITCHIS 2014</t>
  </si>
  <si>
    <t>Samedi 29 novembre 2014</t>
  </si>
  <si>
    <t>ELITE</t>
  </si>
  <si>
    <t>Classements</t>
  </si>
  <si>
    <t>TUBUAI</t>
  </si>
  <si>
    <t>RONFLET</t>
  </si>
  <si>
    <t>Nicolas</t>
  </si>
  <si>
    <t>H</t>
  </si>
  <si>
    <t>TUMARE</t>
  </si>
  <si>
    <t>Kaina</t>
  </si>
  <si>
    <t>VIGER</t>
  </si>
  <si>
    <t>Yannick</t>
  </si>
  <si>
    <t>FONTAN</t>
  </si>
  <si>
    <t>Moana</t>
  </si>
  <si>
    <t>LEFORT</t>
  </si>
  <si>
    <t>Patrice</t>
  </si>
  <si>
    <t>ZABOURAEFF</t>
  </si>
  <si>
    <t>Éric</t>
  </si>
  <si>
    <t>RSMA</t>
  </si>
  <si>
    <t>TAKAMOANA</t>
  </si>
  <si>
    <t>Ted</t>
  </si>
  <si>
    <t>TEMARONO</t>
  </si>
  <si>
    <t>Anaa-Tuaaro</t>
  </si>
  <si>
    <t>PREVOT</t>
  </si>
  <si>
    <t>Damien</t>
  </si>
  <si>
    <t>HARBONNIER</t>
  </si>
  <si>
    <t>Thomas</t>
  </si>
  <si>
    <t>DESTRIBATS</t>
  </si>
  <si>
    <t>POIZAC</t>
  </si>
  <si>
    <t>Emmanuel</t>
  </si>
  <si>
    <t>PERRIN</t>
  </si>
  <si>
    <t>Grégory</t>
  </si>
  <si>
    <t>ARLIQUET</t>
  </si>
  <si>
    <t>Hervé</t>
  </si>
  <si>
    <t>CABARRUS</t>
  </si>
  <si>
    <t>Patrick</t>
  </si>
  <si>
    <t>ESPANET</t>
  </si>
  <si>
    <t>Thierry</t>
  </si>
  <si>
    <t>LE FLOCH</t>
  </si>
  <si>
    <t>Arnaud</t>
  </si>
  <si>
    <t>M</t>
  </si>
  <si>
    <t>THOMAS</t>
  </si>
  <si>
    <t>Esther</t>
  </si>
  <si>
    <t>MAUREL</t>
  </si>
  <si>
    <t>Julien</t>
  </si>
  <si>
    <t>NOVACQ</t>
  </si>
  <si>
    <t>Alban</t>
  </si>
  <si>
    <t>VEQUAUD</t>
  </si>
  <si>
    <t>François</t>
  </si>
  <si>
    <t>FINK</t>
  </si>
  <si>
    <t>Fabrice</t>
  </si>
  <si>
    <t>BRIAND</t>
  </si>
  <si>
    <t>Stéphane</t>
  </si>
  <si>
    <t>STEPHAN</t>
  </si>
  <si>
    <t>Yann</t>
  </si>
  <si>
    <t>HODOST</t>
  </si>
  <si>
    <t>David</t>
  </si>
  <si>
    <t>CHIVOT</t>
  </si>
  <si>
    <t>PY</t>
  </si>
  <si>
    <t>Sébastien</t>
  </si>
  <si>
    <t xml:space="preserve">LEFEUVRE </t>
  </si>
  <si>
    <t>Loïc</t>
  </si>
  <si>
    <t>TAHITI</t>
  </si>
  <si>
    <t>GUEHO</t>
  </si>
  <si>
    <t>Michel</t>
  </si>
  <si>
    <t>CAPLAN</t>
  </si>
  <si>
    <t>Kévin</t>
  </si>
  <si>
    <t>GUYON</t>
  </si>
  <si>
    <t>LEGUIN</t>
  </si>
  <si>
    <t>LOUSTAUNAU</t>
  </si>
  <si>
    <t>Rémi</t>
  </si>
  <si>
    <t>PUBILL</t>
  </si>
  <si>
    <t>Franck</t>
  </si>
  <si>
    <t>RAMOS</t>
  </si>
  <si>
    <t>Christophe</t>
  </si>
  <si>
    <t>BOURGEOISAT</t>
  </si>
  <si>
    <t>Alice</t>
  </si>
  <si>
    <t>DOMINICI-MASSONI</t>
  </si>
  <si>
    <t>Jean-Stéphane</t>
  </si>
  <si>
    <t>DOLLE</t>
  </si>
  <si>
    <t>Eric</t>
  </si>
  <si>
    <t>CLEMENT</t>
  </si>
  <si>
    <t>PERSONNE</t>
  </si>
  <si>
    <t>Donatien</t>
  </si>
  <si>
    <t>ESCUTARY</t>
  </si>
  <si>
    <t>Jean-Claude</t>
  </si>
  <si>
    <t>POHUE</t>
  </si>
  <si>
    <t>Christelle</t>
  </si>
  <si>
    <t>BARATEAU</t>
  </si>
  <si>
    <t>Francis</t>
  </si>
  <si>
    <t>Mareva</t>
  </si>
  <si>
    <t>FERRY</t>
  </si>
  <si>
    <t>FLEURE</t>
  </si>
  <si>
    <t>Pierre</t>
  </si>
  <si>
    <t>LABADENS</t>
  </si>
  <si>
    <t>Cathy</t>
  </si>
  <si>
    <t>DURIEZ</t>
  </si>
  <si>
    <t>Florian</t>
  </si>
  <si>
    <t>CANEVET</t>
  </si>
  <si>
    <t>Mikaël</t>
  </si>
  <si>
    <t>DIGONNET</t>
  </si>
  <si>
    <t>CARCY</t>
  </si>
  <si>
    <t>Jean-Marc</t>
  </si>
  <si>
    <t>TAISNE</t>
  </si>
  <si>
    <t>Ludovic</t>
  </si>
  <si>
    <t>LE BESQ</t>
  </si>
  <si>
    <t>Véronique</t>
  </si>
  <si>
    <t>F</t>
  </si>
  <si>
    <t>THARREAU</t>
  </si>
  <si>
    <t>Emmanuelle</t>
  </si>
  <si>
    <t>LEVESQUE</t>
  </si>
  <si>
    <t>Cyrille</t>
  </si>
  <si>
    <t>BOULON</t>
  </si>
  <si>
    <t>Frédéric</t>
  </si>
  <si>
    <t>CANDE</t>
  </si>
  <si>
    <t>VOITURIN</t>
  </si>
  <si>
    <t>Karine</t>
  </si>
  <si>
    <t>PINEL</t>
  </si>
  <si>
    <t>Aurélien</t>
  </si>
  <si>
    <t>COUTIN</t>
  </si>
  <si>
    <t>Clara</t>
  </si>
  <si>
    <t>TEINAURI</t>
  </si>
  <si>
    <t>Mihimana</t>
  </si>
  <si>
    <t>SALMON</t>
  </si>
  <si>
    <t>Tuiterai</t>
  </si>
  <si>
    <t>LEOU</t>
  </si>
  <si>
    <t>Naomi</t>
  </si>
  <si>
    <t>VIVISH</t>
  </si>
  <si>
    <t>Raimana</t>
  </si>
  <si>
    <t>YUN</t>
  </si>
  <si>
    <t>GUILLOU</t>
  </si>
  <si>
    <t>TAH MIL</t>
  </si>
  <si>
    <t>HOMMES</t>
  </si>
  <si>
    <t>FEMMES</t>
  </si>
  <si>
    <t>MIXTES</t>
  </si>
  <si>
    <t>FUN</t>
  </si>
  <si>
    <t>TAEREA</t>
  </si>
  <si>
    <t>Yasmina</t>
  </si>
  <si>
    <t>VIRIAMU</t>
  </si>
  <si>
    <t>Aude</t>
  </si>
  <si>
    <t>AUTHIAT</t>
  </si>
  <si>
    <t>Thibault</t>
  </si>
  <si>
    <t>SERRE</t>
  </si>
  <si>
    <t>Sylvette</t>
  </si>
  <si>
    <t>BATON</t>
  </si>
  <si>
    <t>Denis</t>
  </si>
  <si>
    <t>BUCHIN</t>
  </si>
  <si>
    <t>Vahinearii</t>
  </si>
  <si>
    <t>TAHUHUTERANI</t>
  </si>
  <si>
    <t>Kamehameha</t>
  </si>
  <si>
    <t>TEMAROHIRANI</t>
  </si>
  <si>
    <t>Manuel</t>
  </si>
  <si>
    <t>TAHIATA</t>
  </si>
  <si>
    <t>Max</t>
  </si>
  <si>
    <t>HAUATA</t>
  </si>
  <si>
    <t>Daniel, Apia</t>
  </si>
  <si>
    <t>ROSSI</t>
  </si>
  <si>
    <t>Graziela</t>
  </si>
  <si>
    <t>IOANE</t>
  </si>
  <si>
    <t>Lisa</t>
  </si>
  <si>
    <t>TEAUROA</t>
  </si>
  <si>
    <t>Aviitua</t>
  </si>
  <si>
    <t>NAUTA</t>
  </si>
  <si>
    <t>Mauri</t>
  </si>
  <si>
    <t>TAMARONO</t>
  </si>
  <si>
    <t>Augustin</t>
  </si>
  <si>
    <t>TAPI</t>
  </si>
  <si>
    <t>Tematauira</t>
  </si>
  <si>
    <t>YIENG KOW</t>
  </si>
  <si>
    <t>Donald</t>
  </si>
  <si>
    <t>CHUNG TIENG</t>
  </si>
  <si>
    <t>Alfred (Irvin)</t>
  </si>
  <si>
    <t>MOU SIN</t>
  </si>
  <si>
    <t>Kit-Ming</t>
  </si>
  <si>
    <t>TAUOTAHA</t>
  </si>
  <si>
    <t>Jérôme</t>
  </si>
  <si>
    <t>TUPEA</t>
  </si>
  <si>
    <t>Norbert</t>
  </si>
  <si>
    <t>BATAILLARD</t>
  </si>
  <si>
    <t>Sylvestre</t>
  </si>
  <si>
    <t>TAHUHUATAMA</t>
  </si>
  <si>
    <t>Constantino</t>
  </si>
  <si>
    <t>WILLIAMS</t>
  </si>
  <si>
    <t>Tiro Alexandre</t>
  </si>
  <si>
    <t>ANIHIA</t>
  </si>
  <si>
    <t>Rainui</t>
  </si>
  <si>
    <t>LE GUILLOUX</t>
  </si>
  <si>
    <t>Cédric</t>
  </si>
  <si>
    <t>MAIRAU</t>
  </si>
  <si>
    <t>Itatara</t>
  </si>
  <si>
    <t>FAGOAGA</t>
  </si>
  <si>
    <t>MAURIES</t>
  </si>
  <si>
    <t>NIEDERGANG</t>
  </si>
  <si>
    <t>Julie</t>
  </si>
  <si>
    <t>TEHOIRI</t>
  </si>
  <si>
    <t>Ruita</t>
  </si>
  <si>
    <t>Roger</t>
  </si>
  <si>
    <t>PETERANO</t>
  </si>
  <si>
    <t>Christopher</t>
  </si>
  <si>
    <t>RUPEA</t>
  </si>
  <si>
    <t>Vahirua</t>
  </si>
  <si>
    <t>TERE</t>
  </si>
  <si>
    <t>Wilfrid</t>
  </si>
  <si>
    <t>Jimmy</t>
  </si>
  <si>
    <t>Marielle</t>
  </si>
  <si>
    <t>HAREVAA</t>
  </si>
  <si>
    <t>TEPAPATAHI</t>
  </si>
  <si>
    <t>Tetuaara</t>
  </si>
  <si>
    <t>Tihina</t>
  </si>
  <si>
    <t>Fernand</t>
  </si>
  <si>
    <t>HOFFMANN</t>
  </si>
  <si>
    <t>Imera</t>
  </si>
  <si>
    <t>FAANA</t>
  </si>
  <si>
    <t>Vincent</t>
  </si>
  <si>
    <t>PATII</t>
  </si>
  <si>
    <t>Arnold</t>
  </si>
  <si>
    <t>Zibéona</t>
  </si>
  <si>
    <t>TEIEFITU</t>
  </si>
  <si>
    <t>Mariano</t>
  </si>
  <si>
    <t>AUDOUIN</t>
  </si>
  <si>
    <t>Alexandre</t>
  </si>
  <si>
    <t>MYCHAJLIW</t>
  </si>
  <si>
    <t>Christine</t>
  </si>
  <si>
    <t>THERMILUS</t>
  </si>
  <si>
    <t>Peterson</t>
  </si>
  <si>
    <t>HIKUTINI</t>
  </si>
  <si>
    <t>Joseph</t>
  </si>
  <si>
    <t>TAPII</t>
  </si>
  <si>
    <t>Lucien</t>
  </si>
  <si>
    <t>FLORES</t>
  </si>
  <si>
    <t>Ravahere</t>
  </si>
  <si>
    <t>VOGENSTAHL</t>
  </si>
  <si>
    <t>Quentin</t>
  </si>
  <si>
    <t>TUMARAE</t>
  </si>
  <si>
    <t>VAITAIO</t>
  </si>
  <si>
    <t>Tevai</t>
  </si>
  <si>
    <t>TEFAATAU</t>
  </si>
  <si>
    <t>Rodrigue</t>
  </si>
  <si>
    <t>TAHI</t>
  </si>
  <si>
    <t>MOANA</t>
  </si>
  <si>
    <t>Ioane</t>
  </si>
  <si>
    <t>TUAHINE</t>
  </si>
  <si>
    <t>Firmin</t>
  </si>
  <si>
    <t>MAKIROTO</t>
  </si>
  <si>
    <t>Remuera</t>
  </si>
  <si>
    <t>TAUVIRAI</t>
  </si>
  <si>
    <t>Natua</t>
  </si>
  <si>
    <t>HAREA</t>
  </si>
  <si>
    <t>Daniel</t>
  </si>
  <si>
    <t>TETAIEKURA</t>
  </si>
  <si>
    <t>Eddie</t>
  </si>
  <si>
    <t>PUTAA</t>
  </si>
  <si>
    <t>Tauhere</t>
  </si>
  <si>
    <t>MARECHAL</t>
  </si>
  <si>
    <t>Jean-Philippe</t>
  </si>
  <si>
    <t>HELIAS</t>
  </si>
  <si>
    <t>Guillaume</t>
  </si>
  <si>
    <t>IZAAC</t>
  </si>
  <si>
    <t>Joffrey</t>
  </si>
  <si>
    <t>VAUCHER</t>
  </si>
  <si>
    <t>Jean-Samuel</t>
  </si>
  <si>
    <t>TIBLE</t>
  </si>
  <si>
    <t>Simon</t>
  </si>
  <si>
    <t>Apia</t>
  </si>
  <si>
    <t>MAHAA</t>
  </si>
  <si>
    <t>DENIS</t>
  </si>
  <si>
    <t>BURELOUT</t>
  </si>
  <si>
    <t>Laurent</t>
  </si>
  <si>
    <t>Bertrand</t>
  </si>
  <si>
    <t>FLANDRIN</t>
  </si>
  <si>
    <t>Christel</t>
  </si>
  <si>
    <t>COSTES</t>
  </si>
  <si>
    <t>Célina</t>
  </si>
  <si>
    <t>AULOIS</t>
  </si>
  <si>
    <t>Annick</t>
  </si>
  <si>
    <t>AGRICOLE</t>
  </si>
  <si>
    <t>Nelly</t>
  </si>
  <si>
    <t>RAVENEAU</t>
  </si>
  <si>
    <t>BORGATTI</t>
  </si>
  <si>
    <t>Fabien</t>
  </si>
  <si>
    <t>PALLUAUD</t>
  </si>
  <si>
    <t>PERICHON</t>
  </si>
  <si>
    <t>Jessica</t>
  </si>
  <si>
    <t>TEISSIER</t>
  </si>
  <si>
    <t>Maraea</t>
  </si>
  <si>
    <t>TAMAITITAHIO</t>
  </si>
  <si>
    <t>Rautahi</t>
  </si>
  <si>
    <t>FAATAU</t>
  </si>
  <si>
    <t>Sylviane</t>
  </si>
  <si>
    <t>TAHARIA</t>
  </si>
  <si>
    <t>Tapurono</t>
  </si>
  <si>
    <t>TINOMOE</t>
  </si>
  <si>
    <t>Tupuhana</t>
  </si>
  <si>
    <t>JEUNES</t>
  </si>
  <si>
    <t>PAAEHO</t>
  </si>
  <si>
    <t>Kenza</t>
  </si>
  <si>
    <t>HATITIO</t>
  </si>
  <si>
    <t>Gina</t>
  </si>
  <si>
    <t>RAUFEA</t>
  </si>
  <si>
    <t>Moerani</t>
  </si>
  <si>
    <t>TOIMATA</t>
  </si>
  <si>
    <t>Iteata</t>
  </si>
  <si>
    <t>TUORAA</t>
  </si>
  <si>
    <t>Brigitte</t>
  </si>
  <si>
    <t>GYLPHE</t>
  </si>
  <si>
    <t>Tehani</t>
  </si>
  <si>
    <t>TETUARII</t>
  </si>
  <si>
    <t>Heidi</t>
  </si>
  <si>
    <t>TAUTU</t>
  </si>
  <si>
    <t>Teriihina</t>
  </si>
  <si>
    <t>TAUTAHANA</t>
  </si>
  <si>
    <t>Diana</t>
  </si>
  <si>
    <t>HAATANI</t>
  </si>
  <si>
    <t>Tayana</t>
  </si>
  <si>
    <t>ANI</t>
  </si>
  <si>
    <t>Andréa</t>
  </si>
  <si>
    <t>Heather</t>
  </si>
  <si>
    <t>G</t>
  </si>
  <si>
    <t>HAATANI TIARII</t>
  </si>
  <si>
    <t>Jordan</t>
  </si>
  <si>
    <t>Herehau</t>
  </si>
  <si>
    <t>IOTUA</t>
  </si>
  <si>
    <t>Tamati</t>
  </si>
  <si>
    <t>Teva</t>
  </si>
  <si>
    <t>Taupua</t>
  </si>
  <si>
    <t>Raiarii</t>
  </si>
  <si>
    <t>Hoarai</t>
  </si>
  <si>
    <t>Louis</t>
  </si>
  <si>
    <t>Heimana</t>
  </si>
  <si>
    <t>BENNETT</t>
  </si>
  <si>
    <t>Hoaarii</t>
  </si>
  <si>
    <t>Imihia</t>
  </si>
  <si>
    <t>BARSINAS</t>
  </si>
  <si>
    <t>Teruamanu</t>
  </si>
  <si>
    <t>TUHITI</t>
  </si>
  <si>
    <t>Jean-Luc</t>
  </si>
  <si>
    <t>TEIPOARII</t>
  </si>
  <si>
    <t>Noël</t>
  </si>
  <si>
    <t>TEIHI</t>
  </si>
  <si>
    <t>Tepoutuarii</t>
  </si>
  <si>
    <t>Myron</t>
  </si>
  <si>
    <t>TAMATA</t>
  </si>
  <si>
    <t>Teruarapa</t>
  </si>
  <si>
    <t>Tuarue</t>
  </si>
  <si>
    <t>Jacob</t>
  </si>
  <si>
    <t>TAMARII</t>
  </si>
  <si>
    <t>Tapuarii</t>
  </si>
  <si>
    <t>TIHONI</t>
  </si>
  <si>
    <t>LENOIR</t>
  </si>
  <si>
    <t>Tamatoa</t>
  </si>
  <si>
    <t>KAVERA</t>
  </si>
  <si>
    <t>Serge</t>
  </si>
  <si>
    <t>MAHAI</t>
  </si>
  <si>
    <t>Tetuanui</t>
  </si>
  <si>
    <t>Kayin</t>
  </si>
  <si>
    <t>KAMIA</t>
  </si>
  <si>
    <t>Teariki</t>
  </si>
  <si>
    <t>MANAIA</t>
  </si>
  <si>
    <t>Temauri</t>
  </si>
  <si>
    <t>ANGIA</t>
  </si>
  <si>
    <t>Manguaroa</t>
  </si>
  <si>
    <t>TIARII</t>
  </si>
  <si>
    <t>Metua</t>
  </si>
  <si>
    <t>Terainui</t>
  </si>
  <si>
    <t>Teriitahi</t>
  </si>
  <si>
    <t>Matariki</t>
  </si>
  <si>
    <t>HEITARAURI</t>
  </si>
  <si>
    <t>Herearii</t>
  </si>
  <si>
    <t>TURINA</t>
  </si>
  <si>
    <t>AHARAU</t>
  </si>
  <si>
    <t>Kelaiamano</t>
  </si>
  <si>
    <t>OPUU</t>
  </si>
  <si>
    <t>BEA</t>
  </si>
  <si>
    <t>Vai'i</t>
  </si>
  <si>
    <t>LE CLOIREC</t>
  </si>
  <si>
    <t>Bryan</t>
  </si>
  <si>
    <t>TAI</t>
  </si>
  <si>
    <t>Hinerava</t>
  </si>
  <si>
    <t>FILLES</t>
  </si>
  <si>
    <t>GARCONS</t>
  </si>
  <si>
    <t>TOTAL</t>
  </si>
  <si>
    <t>EQUIPES</t>
  </si>
  <si>
    <t>INDIVIDUEL</t>
  </si>
  <si>
    <t>URBANO</t>
  </si>
  <si>
    <t>Jean-filipe</t>
  </si>
  <si>
    <t>LEFEVRE</t>
  </si>
  <si>
    <t>WOHLER</t>
  </si>
  <si>
    <t>Vaihere</t>
  </si>
  <si>
    <t>Tubuai</t>
  </si>
  <si>
    <t>Rsma</t>
  </si>
  <si>
    <t>Tah Mil</t>
  </si>
  <si>
    <t>Tahiti</t>
  </si>
  <si>
    <t>RONFLET Nicolas (Elite - Tubuai - doss 1)</t>
  </si>
  <si>
    <t>TUMARE Kaina (Elite - Tubuai - doss 1)</t>
  </si>
  <si>
    <t>VIGER Yannick (Elite - Tubuai - doss 2)</t>
  </si>
  <si>
    <t>FONTAN Moana (Elite - Tubuai - doss 2)</t>
  </si>
  <si>
    <t>LEFORT Patrice (Elite - Rsma - doss 3)</t>
  </si>
  <si>
    <t>ZABOURAEFF Éric (Elite - Rsma - doss 3)</t>
  </si>
  <si>
    <t>TAKAMOANA Ted (Elite - Rsma - doss 4)</t>
  </si>
  <si>
    <t>TEMARONO Anaa-Tuaaro (Elite - Rsma - doss 4)</t>
  </si>
  <si>
    <t>PREVOT Damien (Elite - Rsma - doss 5)</t>
  </si>
  <si>
    <t>HARBONNIER Thomas (Elite - Rsma - doss 5)</t>
  </si>
  <si>
    <t>DESTRIBATS Damien (Elite - Tah Mil - doss 6)</t>
  </si>
  <si>
    <t>POIZAC Emmanuel (Elite - Tah Mil - doss 6)</t>
  </si>
  <si>
    <t>PERRIN Grégory (Elite - Tah Mil - doss 7)</t>
  </si>
  <si>
    <t>ARLIQUET Hervé (Elite - Tah Mil - doss 7)</t>
  </si>
  <si>
    <t>CABARRUS Patrick (Elite - Tah Mil - doss 8)</t>
  </si>
  <si>
    <t>ESPANET Thierry (Elite - Tah Mil - doss 8)</t>
  </si>
  <si>
    <t>LE FLOCH Arnaud (Elite - Tah Mil - doss 9)</t>
  </si>
  <si>
    <t>THOMAS Esther (Elite - Tah Mil - doss 9)</t>
  </si>
  <si>
    <t>MAUREL Julien (Elite - Tah Mil - doss 10)</t>
  </si>
  <si>
    <t>NOVACQ Alban (Elite - Tah Mil - doss 10)</t>
  </si>
  <si>
    <t>VEQUAUD François (Elite - Tah Mil - doss 11)</t>
  </si>
  <si>
    <t>FINK Fabrice (Elite - Tah Mil - doss 11)</t>
  </si>
  <si>
    <t>BRIAND Stéphane (Elite - Tah Mil - doss 12)</t>
  </si>
  <si>
    <t>STEPHAN Yann (Elite - Tah Mil - doss 12)</t>
  </si>
  <si>
    <t>HODOST David (Elite - Tah Mil - doss 13)</t>
  </si>
  <si>
    <t>CHIVOT Thomas (Elite - Tah Mil - doss 13)</t>
  </si>
  <si>
    <t>PY Sébastien (Elite - Tah Mil - doss 14)</t>
  </si>
  <si>
    <t>LEFEUVRE  Loïc (Elite - Tah Mil - doss 14)</t>
  </si>
  <si>
    <t>GUEHO Michel (Elite - Tah Mil - doss 15)</t>
  </si>
  <si>
    <t>CAPLAN Kévin (Elite - Tah Mil - doss 15)</t>
  </si>
  <si>
    <t>GUYON Nicolas (Elite - Tah Mil - doss 16)</t>
  </si>
  <si>
    <t>LEGUIN Stéphane (Elite - Tah Mil - doss 16)</t>
  </si>
  <si>
    <t>LOUSTAUNAU Rémi (Elite - Tah Mil - doss 17)</t>
  </si>
  <si>
    <t>PUBILL Franck (Elite - Tah Mil - doss 17)</t>
  </si>
  <si>
    <t>RAMOS Christophe (Elite - Tah Mil - doss 18)</t>
  </si>
  <si>
    <t>BOURGEOISAT Alice (Elite - Tah Mil - doss 18)</t>
  </si>
  <si>
    <t>DOMINICI-MASSONI Jean-Stéphane (Elite - Tah Mil - doss 19)</t>
  </si>
  <si>
    <t>DOLLE Eric (Elite - Tah Mil - doss 19)</t>
  </si>
  <si>
    <t>CLEMENT Nicolas (Elite - Tah Mil - doss 20)</t>
  </si>
  <si>
    <t>PERSONNE Donatien (Elite - Tah Mil - doss 20)</t>
  </si>
  <si>
    <t>ESCUTARY Jean-Claude (Elite - Tahiti - doss 21)</t>
  </si>
  <si>
    <t>POHUE Christelle (Elite - Tahiti - doss 21)</t>
  </si>
  <si>
    <t>BARATEAU Francis (Elite - Tahiti - doss 22)</t>
  </si>
  <si>
    <t>BARATEAU Mareva (Elite - Tahiti - doss 22)</t>
  </si>
  <si>
    <t>FERRY David (Elite - Tahiti - doss 23)</t>
  </si>
  <si>
    <t>FLEURE Pierre (Elite - Tahiti - doss 23)</t>
  </si>
  <si>
    <t>LABADENS Cathy (Elite - Tahiti - doss 24)</t>
  </si>
  <si>
    <t>DURIEZ Florian (Elite - Tahiti - doss 24)</t>
  </si>
  <si>
    <t>CANEVET Mikaël (Elite - Tahiti - doss 25)</t>
  </si>
  <si>
    <t>DIGONNET Franck (Elite - Tahiti - doss 25)</t>
  </si>
  <si>
    <t>CARCY Jean-Marc (Elite - Tahiti - doss 26)</t>
  </si>
  <si>
    <t>TAISNE Ludovic (Elite - Tahiti - doss 26)</t>
  </si>
  <si>
    <t>LE BESQ Véronique (Elite - Tahiti - doss 27)</t>
  </si>
  <si>
    <t>THARREAU Emmanuelle (Elite - Tahiti - doss 27)</t>
  </si>
  <si>
    <t>LEVESQUE Cyrille (Elite - Tahiti - doss 28)</t>
  </si>
  <si>
    <t>BOULON Frédéric (Elite - Tahiti - doss 28)</t>
  </si>
  <si>
    <t>CANDE Patrick (Elite - Tahiti - doss 29)</t>
  </si>
  <si>
    <t>VOITURIN Karine (Elite - Tahiti - doss 29)</t>
  </si>
  <si>
    <t>PINEL Aurélien (Elite - Tahiti - doss 30)</t>
  </si>
  <si>
    <t>COUTIN Clara (Elite - Tahiti - doss 30)</t>
  </si>
  <si>
    <t>TEINAURI Mihimana (Elite - Tahiti - doss 31)</t>
  </si>
  <si>
    <t>SALMON Tuiterai (Elite - Tahiti - doss 31)</t>
  </si>
  <si>
    <t>LEOU Naomi (Elite - Tahiti - doss 32)</t>
  </si>
  <si>
    <t>VIVISH Raimana (Elite - Tahiti - doss 32)</t>
  </si>
  <si>
    <t>YUN Franck (Elite - Tahiti - doss 33)</t>
  </si>
  <si>
    <t>GUILLOU Moana (Elite - Tahiti - doss 33)</t>
  </si>
  <si>
    <t>TAEREA Yasmina (Fun - Tubuai - doss 1)</t>
  </si>
  <si>
    <t>VIRIAMU Aude (Fun - Tubuai - doss 1)</t>
  </si>
  <si>
    <t>AUTHIAT Thibault (Fun - Tubuai - doss 2)</t>
  </si>
  <si>
    <t>SERRE Sylvette (Fun - Tubuai - doss 2)</t>
  </si>
  <si>
    <t>BATON Denis (Fun - Tubuai - doss 3)</t>
  </si>
  <si>
    <t>BUCHIN Vahinearii (Fun - Tubuai - doss 3)</t>
  </si>
  <si>
    <t>TAHUHUTERANI Kamehameha (Fun - Tubuai - doss 4)</t>
  </si>
  <si>
    <t>TEMAROHIRANI Manuel (Fun - Tubuai - doss 4)</t>
  </si>
  <si>
    <t>TAHIATA Max (Fun - Tubuai - doss 5)</t>
  </si>
  <si>
    <t>HAUATA Daniel, Apia (Fun - Tubuai - doss 5)</t>
  </si>
  <si>
    <t>ROSSI Graziela (Fun - Tubuai - doss 6)</t>
  </si>
  <si>
    <t>IOANE Lisa (Fun - Tubuai - doss 6)</t>
  </si>
  <si>
    <t>TEAUROA Aviitua (Fun - Tubuai - doss 7)</t>
  </si>
  <si>
    <t>NAUTA Mauri (Fun - Tubuai - doss 7)</t>
  </si>
  <si>
    <t>TAMARONO Augustin (Fun - Tubuai - doss 8)</t>
  </si>
  <si>
    <t>TAPI Tematauira (Fun - Tubuai - doss 8)</t>
  </si>
  <si>
    <t>YIENG KOW Thierry (Fun - Tubuai - doss 9)</t>
  </si>
  <si>
    <t>VIRIAMU Donald (Fun - Tubuai - doss 9)</t>
  </si>
  <si>
    <t>CHUNG TIENG Alfred (Irvin) (Fun - Tubuai - doss 10)</t>
  </si>
  <si>
    <t>MOU SIN Kit-Ming (Fun - Tubuai - doss 10)</t>
  </si>
  <si>
    <t>TAUOTAHA Jérôme (Fun - Tubuai - doss 11)</t>
  </si>
  <si>
    <t>TUPEA Norbert (Fun - Tubuai - doss 11)</t>
  </si>
  <si>
    <t>BATAILLARD Sylvestre (Fun - Tubuai - doss 12)</t>
  </si>
  <si>
    <t>TAHUHUATAMA Constantino (Fun - Tubuai - doss 12)</t>
  </si>
  <si>
    <t>WILLIAMS Tiro Alexandre (Fun - Tubuai - doss 13)</t>
  </si>
  <si>
    <t>ANIHIA Rainui (Fun - Tubuai - doss 13)</t>
  </si>
  <si>
    <t>LE GUILLOUX Cédric (Fun - Tubuai - doss 14)</t>
  </si>
  <si>
    <t>MAIRAU Itatara (Fun - Tubuai - doss 14)</t>
  </si>
  <si>
    <t>FAGOAGA François (Fun - Tubuai - doss 15)</t>
  </si>
  <si>
    <t>MAURIES Pierre (Fun - Tubuai - doss 15)</t>
  </si>
  <si>
    <t>NIEDERGANG Julie (Fun - Tubuai - doss 16)</t>
  </si>
  <si>
    <t>TEHOIRI Ruita (Fun - Tubuai - doss 16)</t>
  </si>
  <si>
    <t>CHUNG TIENG Roger (Fun - Tubuai - doss 17)</t>
  </si>
  <si>
    <t>PETERANO Christopher (Fun - Tubuai - doss 17)</t>
  </si>
  <si>
    <t>RUPEA Vahirua (Fun - Tubuai - doss 18)</t>
  </si>
  <si>
    <t>TERE Wilfrid (Fun - Tubuai - doss 18)</t>
  </si>
  <si>
    <t>TUPEA Jimmy (Fun - Tubuai - doss 19)</t>
  </si>
  <si>
    <t>TUPEA Marielle (Fun - Tubuai - doss 19)</t>
  </si>
  <si>
    <t>HAREVAA David (Fun - Tubuai - doss 20)</t>
  </si>
  <si>
    <t>TEPAPATAHI Tetuaara (Fun - Tubuai - doss 20)</t>
  </si>
  <si>
    <t>VIRIAMU Tihina (Fun - Tubuai - doss 21)</t>
  </si>
  <si>
    <t>TAHIATA Fernand (Fun - Tubuai - doss 21)</t>
  </si>
  <si>
    <t>HOFFMANN Imera (Fun - Tubuai - doss 22)</t>
  </si>
  <si>
    <t>FAANA Vincent (Fun - Tubuai - doss 22)</t>
  </si>
  <si>
    <t>PATII Arnold (Fun - Tubuai - doss 23)</t>
  </si>
  <si>
    <t>FAANA Zibéona (Fun - Tubuai - doss 23)</t>
  </si>
  <si>
    <t>TEIEFITU Mariano (Fun - Tubuai - doss 24)</t>
  </si>
  <si>
    <t>AUDOUIN Alexandre (Fun - Tubuai - doss 24)</t>
  </si>
  <si>
    <t>MYCHAJLIW Christine (Fun - Rsma - doss 25)</t>
  </si>
  <si>
    <t>THERMILUS Peterson (Fun - Rsma - doss 25)</t>
  </si>
  <si>
    <t>HIKUTINI Joseph (Fun - Rsma - doss 26)</t>
  </si>
  <si>
    <t>TAPII Lucien (Fun - Rsma - doss 26)</t>
  </si>
  <si>
    <t>FLORES Ravahere (Fun - Rsma - doss 27)</t>
  </si>
  <si>
    <t>VOGENSTAHL Quentin (Fun - Rsma - doss 27)</t>
  </si>
  <si>
    <t>TUMARAE Franck (Fun - Rsma - doss 28)</t>
  </si>
  <si>
    <t>VAITAIO Julien (Fun - Rsma - doss 28)</t>
  </si>
  <si>
    <t>WILLIAMS Tevai (Fun - Rsma - doss 29)</t>
  </si>
  <si>
    <t>TEFAATAU Rodrigue (Fun - Rsma - doss 29)</t>
  </si>
  <si>
    <t>TAHI Tevai (Fun - Rsma - doss 30)</t>
  </si>
  <si>
    <t>MOANA Ioane (Fun - Rsma - doss 30)</t>
  </si>
  <si>
    <t>TUAHINE Firmin (Fun - Rsma - doss 31)</t>
  </si>
  <si>
    <t>MAKIROTO Remuera (Fun - Rsma - doss 31)</t>
  </si>
  <si>
    <t>TAUVIRAI Natua (Fun - Rsma - doss 32)</t>
  </si>
  <si>
    <t>HAREA Daniel (Fun - Rsma - doss 32)</t>
  </si>
  <si>
    <t>TETAIEKURA Eddie (Fun - Rsma - doss 33)</t>
  </si>
  <si>
    <t>PUTAA Tauhere (Fun - Rsma - doss 33)</t>
  </si>
  <si>
    <t>MARECHAL Jean-Philippe (Fun - Rsma - doss 34)</t>
  </si>
  <si>
    <t>HELIAS Guillaume (Fun - Rsma - doss 34)</t>
  </si>
  <si>
    <t>IZAAC Joffrey (Fun - Rsma - doss 35)</t>
  </si>
  <si>
    <t>VAUCHER Jean-Samuel (Fun - Rsma - doss 35)</t>
  </si>
  <si>
    <t>TIBLE Simon (Fun - Rsma - doss 36)</t>
  </si>
  <si>
    <t>TUAHINE Apia (Fun - Rsma - doss 36)</t>
  </si>
  <si>
    <t>MAHAA Wilfrid (Fun - Rsma - doss 37)</t>
  </si>
  <si>
    <t>DENIS Frédéric (Fun - Rsma - doss 37)</t>
  </si>
  <si>
    <t>BURELOUT Laurent (Fun - Tah Mil - doss 38)</t>
  </si>
  <si>
    <t>THOMAS Bertrand (Fun - Tah Mil - doss 38)</t>
  </si>
  <si>
    <t>FLANDRIN Christel (Fun - Tah Mil - doss 39)</t>
  </si>
  <si>
    <t>COSTES Célina (Fun - Tah Mil - doss 39)</t>
  </si>
  <si>
    <t>AULOIS Annick (Fun - Tah Mil - doss 40)</t>
  </si>
  <si>
    <t>AGRICOLE Nelly (Fun - Tah Mil - doss 40)</t>
  </si>
  <si>
    <t>RAVENEAU Thierry (Fun - Tah Mil - doss 41)</t>
  </si>
  <si>
    <t>BORGATTI Fabien (Fun - Tah Mil - doss 41)</t>
  </si>
  <si>
    <t>PALLUAUD Rémi (Fun - Tahiti - doss 42)</t>
  </si>
  <si>
    <t>PERICHON Jessica (Fun - Tahiti - doss 42)</t>
  </si>
  <si>
    <t>WOHLER Vaihere (Fun - Tahiti - doss 43)</t>
  </si>
  <si>
    <t>TEISSIER Maraea (Fun - Tahiti - doss 43)</t>
  </si>
  <si>
    <t>TAMAITITAHIO Rautahi (Fun - Tubuai - doss 44)</t>
  </si>
  <si>
    <t>FAATAU Sylviane (Fun - Tubuai - doss 44)</t>
  </si>
  <si>
    <t>TAHARIA Tapurono (Fun - Tubuai - doss 45)</t>
  </si>
  <si>
    <t>TINOMOE Tupuhana (Fun - Tubuai - doss 45)</t>
  </si>
  <si>
    <t>URBANO Jean-filipe (Fun - Tah Mil - doss 46)</t>
  </si>
  <si>
    <t>LEFEVRE Lisa (Fun - Tah Mil - doss 46)</t>
  </si>
  <si>
    <t>Classements par catégorie</t>
  </si>
  <si>
    <t>Scratch</t>
  </si>
  <si>
    <t>AB</t>
  </si>
  <si>
    <t>TOERE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</si>
</sst>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8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1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21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352425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2</xdr:col>
      <xdr:colOff>352425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0</xdr:row>
      <xdr:rowOff>0</xdr:rowOff>
    </xdr:from>
    <xdr:to>
      <xdr:col>10</xdr:col>
      <xdr:colOff>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352425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2</xdr:col>
      <xdr:colOff>352425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0</xdr:row>
      <xdr:rowOff>0</xdr:rowOff>
    </xdr:from>
    <xdr:to>
      <xdr:col>10</xdr:col>
      <xdr:colOff>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352425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2</xdr:col>
      <xdr:colOff>352425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0</xdr:row>
      <xdr:rowOff>0</xdr:rowOff>
    </xdr:from>
    <xdr:to>
      <xdr:col>10</xdr:col>
      <xdr:colOff>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E7" sqref="E7"/>
    </sheetView>
  </sheetViews>
  <sheetFormatPr defaultColWidth="11.421875" defaultRowHeight="12.75"/>
  <cols>
    <col min="1" max="2" width="7.28125" style="1" customWidth="1"/>
    <col min="3" max="3" width="22.7109375" style="1" customWidth="1"/>
    <col min="4" max="6" width="18.7109375" style="1" customWidth="1"/>
    <col min="7" max="10" width="11.421875" style="1" customWidth="1"/>
    <col min="11" max="13" width="4.8515625" style="1" customWidth="1"/>
    <col min="14" max="16384" width="11.421875" style="1" customWidth="1"/>
  </cols>
  <sheetData>
    <row r="1" spans="3:8" ht="15.75">
      <c r="C1" s="3" t="s">
        <v>9</v>
      </c>
      <c r="D1" s="4"/>
      <c r="E1" s="4"/>
      <c r="F1" s="4"/>
      <c r="G1" s="4"/>
      <c r="H1" s="5" t="s">
        <v>10</v>
      </c>
    </row>
    <row r="2" spans="3:8" ht="15.75">
      <c r="C2" s="47" t="s">
        <v>11</v>
      </c>
      <c r="D2" s="47"/>
      <c r="E2" s="47"/>
      <c r="F2" s="47"/>
      <c r="G2" s="47"/>
      <c r="H2" s="47"/>
    </row>
    <row r="3" spans="3:8" ht="15.75">
      <c r="C3" s="50" t="s">
        <v>13</v>
      </c>
      <c r="D3" s="50"/>
      <c r="E3" s="50"/>
      <c r="F3" s="50"/>
      <c r="G3" s="48" t="s">
        <v>303</v>
      </c>
      <c r="H3" s="48"/>
    </row>
    <row r="4" spans="3:8" ht="15.75">
      <c r="C4" s="51"/>
      <c r="D4" s="51"/>
      <c r="E4" s="51"/>
      <c r="F4" s="51"/>
      <c r="G4" s="49"/>
      <c r="H4" s="49"/>
    </row>
    <row r="5" spans="1:13" s="9" customFormat="1" ht="15">
      <c r="A5" s="46" t="s">
        <v>0</v>
      </c>
      <c r="B5" s="46" t="s">
        <v>1</v>
      </c>
      <c r="C5" s="46" t="s">
        <v>3</v>
      </c>
      <c r="D5" s="46"/>
      <c r="E5" s="46" t="s">
        <v>2</v>
      </c>
      <c r="F5" s="46"/>
      <c r="G5" s="46" t="s">
        <v>4</v>
      </c>
      <c r="H5" s="55" t="s">
        <v>5</v>
      </c>
      <c r="I5" s="55" t="s">
        <v>6</v>
      </c>
      <c r="K5" s="31" t="s">
        <v>117</v>
      </c>
      <c r="L5" s="31" t="s">
        <v>327</v>
      </c>
      <c r="M5" s="31" t="s">
        <v>50</v>
      </c>
    </row>
    <row r="6" spans="1:13" s="9" customFormat="1" ht="15">
      <c r="A6" s="46"/>
      <c r="B6" s="46"/>
      <c r="C6" s="10" t="s">
        <v>7</v>
      </c>
      <c r="D6" s="10" t="s">
        <v>8</v>
      </c>
      <c r="E6" s="10" t="s">
        <v>7</v>
      </c>
      <c r="F6" s="10" t="s">
        <v>8</v>
      </c>
      <c r="G6" s="46"/>
      <c r="H6" s="55"/>
      <c r="I6" s="55"/>
      <c r="K6" s="30">
        <f>SUM(K7:K76)</f>
        <v>6</v>
      </c>
      <c r="L6" s="30">
        <f>SUM(L7:L76)</f>
        <v>17</v>
      </c>
      <c r="M6" s="30">
        <f>SUM(M7:M76)</f>
        <v>3</v>
      </c>
    </row>
    <row r="7" spans="1:13" ht="18.75" customHeight="1">
      <c r="A7" s="27">
        <v>1</v>
      </c>
      <c r="B7" s="27">
        <v>17</v>
      </c>
      <c r="C7" s="24" t="s">
        <v>355</v>
      </c>
      <c r="D7" s="24" t="s">
        <v>356</v>
      </c>
      <c r="E7" s="24" t="s">
        <v>357</v>
      </c>
      <c r="F7" s="24" t="s">
        <v>138</v>
      </c>
      <c r="G7" s="11" t="s">
        <v>389</v>
      </c>
      <c r="H7" s="28"/>
      <c r="I7" s="35">
        <v>0.01744212962962963</v>
      </c>
      <c r="K7" s="6">
        <f aca="true" t="shared" si="0" ref="K7:M26">IF(LEFT($G7,1)=K$5,1,"")</f>
      </c>
      <c r="L7" s="6">
        <f t="shared" si="0"/>
        <v>1</v>
      </c>
      <c r="M7" s="6">
        <f t="shared" si="0"/>
      </c>
    </row>
    <row r="8" spans="1:13" ht="18.75" customHeight="1">
      <c r="A8" s="27">
        <v>2</v>
      </c>
      <c r="B8" s="27">
        <v>8</v>
      </c>
      <c r="C8" s="25" t="s">
        <v>331</v>
      </c>
      <c r="D8" s="25" t="s">
        <v>332</v>
      </c>
      <c r="E8" s="24" t="s">
        <v>314</v>
      </c>
      <c r="F8" s="24" t="s">
        <v>333</v>
      </c>
      <c r="G8" s="11" t="s">
        <v>389</v>
      </c>
      <c r="H8" s="28"/>
      <c r="I8" s="35">
        <v>0.01877314814814815</v>
      </c>
      <c r="K8" s="6">
        <f t="shared" si="0"/>
      </c>
      <c r="L8" s="6">
        <f t="shared" si="0"/>
        <v>1</v>
      </c>
      <c r="M8" s="6">
        <f t="shared" si="0"/>
      </c>
    </row>
    <row r="9" spans="1:13" ht="18.75" customHeight="1">
      <c r="A9" s="27">
        <v>3</v>
      </c>
      <c r="B9" s="27">
        <v>11</v>
      </c>
      <c r="C9" s="24" t="s">
        <v>239</v>
      </c>
      <c r="D9" s="24" t="s">
        <v>338</v>
      </c>
      <c r="E9" s="24" t="s">
        <v>339</v>
      </c>
      <c r="F9" s="24" t="s">
        <v>340</v>
      </c>
      <c r="G9" s="11" t="s">
        <v>389</v>
      </c>
      <c r="H9" s="28"/>
      <c r="I9" s="35">
        <v>0.019976851851851853</v>
      </c>
      <c r="K9" s="6">
        <f t="shared" si="0"/>
      </c>
      <c r="L9" s="6">
        <f t="shared" si="0"/>
        <v>1</v>
      </c>
      <c r="M9" s="6">
        <f t="shared" si="0"/>
      </c>
    </row>
    <row r="10" spans="1:13" ht="18.75" customHeight="1">
      <c r="A10" s="27">
        <v>4</v>
      </c>
      <c r="B10" s="27">
        <v>19</v>
      </c>
      <c r="C10" s="25" t="s">
        <v>362</v>
      </c>
      <c r="D10" s="25" t="s">
        <v>363</v>
      </c>
      <c r="E10" s="24" t="s">
        <v>211</v>
      </c>
      <c r="F10" s="24" t="s">
        <v>364</v>
      </c>
      <c r="G10" s="11" t="s">
        <v>389</v>
      </c>
      <c r="H10" s="28"/>
      <c r="I10" s="35">
        <v>0.020266203703703703</v>
      </c>
      <c r="K10" s="6">
        <f t="shared" si="0"/>
      </c>
      <c r="L10" s="6">
        <f t="shared" si="0"/>
        <v>1</v>
      </c>
      <c r="M10" s="6">
        <f t="shared" si="0"/>
      </c>
    </row>
    <row r="11" spans="1:13" ht="18.75" customHeight="1">
      <c r="A11" s="27">
        <v>5</v>
      </c>
      <c r="B11" s="27">
        <v>14</v>
      </c>
      <c r="C11" s="24" t="s">
        <v>348</v>
      </c>
      <c r="D11" s="24" t="s">
        <v>349</v>
      </c>
      <c r="E11" s="24" t="s">
        <v>239</v>
      </c>
      <c r="F11" s="24" t="s">
        <v>350</v>
      </c>
      <c r="G11" s="11" t="s">
        <v>389</v>
      </c>
      <c r="H11" s="28"/>
      <c r="I11" s="35">
        <v>0.020729166666666667</v>
      </c>
      <c r="K11" s="6">
        <f t="shared" si="0"/>
      </c>
      <c r="L11" s="6">
        <f t="shared" si="0"/>
        <v>1</v>
      </c>
      <c r="M11" s="6">
        <f t="shared" si="0"/>
      </c>
    </row>
    <row r="12" spans="1:13" ht="18.75" customHeight="1">
      <c r="A12" s="27">
        <v>6</v>
      </c>
      <c r="B12" s="27">
        <v>23</v>
      </c>
      <c r="C12" s="25" t="s">
        <v>301</v>
      </c>
      <c r="D12" s="25" t="s">
        <v>375</v>
      </c>
      <c r="E12" s="24" t="s">
        <v>376</v>
      </c>
      <c r="F12" s="24" t="s">
        <v>377</v>
      </c>
      <c r="G12" s="11" t="s">
        <v>389</v>
      </c>
      <c r="H12" s="28"/>
      <c r="I12" s="35">
        <v>0.02107638888888889</v>
      </c>
      <c r="K12" s="6">
        <f t="shared" si="0"/>
      </c>
      <c r="L12" s="6">
        <f t="shared" si="0"/>
        <v>1</v>
      </c>
      <c r="M12" s="6">
        <f t="shared" si="0"/>
      </c>
    </row>
    <row r="13" spans="1:13" ht="15.75">
      <c r="A13" s="27">
        <v>7</v>
      </c>
      <c r="B13" s="27">
        <v>22</v>
      </c>
      <c r="C13" s="24" t="s">
        <v>164</v>
      </c>
      <c r="D13" s="24" t="s">
        <v>373</v>
      </c>
      <c r="E13" s="24" t="s">
        <v>346</v>
      </c>
      <c r="F13" s="24" t="s">
        <v>374</v>
      </c>
      <c r="G13" s="11" t="s">
        <v>389</v>
      </c>
      <c r="H13" s="28"/>
      <c r="I13" s="35">
        <v>0.021238425925925924</v>
      </c>
      <c r="K13" s="6">
        <f t="shared" si="0"/>
      </c>
      <c r="L13" s="6">
        <f t="shared" si="0"/>
        <v>1</v>
      </c>
      <c r="M13" s="6">
        <f t="shared" si="0"/>
      </c>
    </row>
    <row r="14" spans="1:13" ht="18.75" customHeight="1">
      <c r="A14" s="27">
        <v>8</v>
      </c>
      <c r="B14" s="27">
        <v>9</v>
      </c>
      <c r="C14" s="25" t="s">
        <v>251</v>
      </c>
      <c r="D14" s="25" t="s">
        <v>334</v>
      </c>
      <c r="E14" s="24" t="s">
        <v>215</v>
      </c>
      <c r="F14" s="24" t="s">
        <v>335</v>
      </c>
      <c r="G14" s="11" t="s">
        <v>389</v>
      </c>
      <c r="H14" s="28"/>
      <c r="I14" s="35">
        <v>0.02210648148148148</v>
      </c>
      <c r="K14" s="6">
        <f t="shared" si="0"/>
      </c>
      <c r="L14" s="6">
        <f t="shared" si="0"/>
        <v>1</v>
      </c>
      <c r="M14" s="6">
        <f t="shared" si="0"/>
      </c>
    </row>
    <row r="15" spans="1:13" ht="18.75" customHeight="1">
      <c r="A15" s="27">
        <v>9</v>
      </c>
      <c r="B15" s="27">
        <v>10</v>
      </c>
      <c r="C15" s="24" t="s">
        <v>312</v>
      </c>
      <c r="D15" s="24" t="s">
        <v>336</v>
      </c>
      <c r="E15" s="24" t="s">
        <v>306</v>
      </c>
      <c r="F15" s="24" t="s">
        <v>337</v>
      </c>
      <c r="G15" s="11" t="s">
        <v>389</v>
      </c>
      <c r="H15" s="28"/>
      <c r="I15" s="35">
        <v>0.02291666666666667</v>
      </c>
      <c r="K15" s="6">
        <f t="shared" si="0"/>
      </c>
      <c r="L15" s="6">
        <f t="shared" si="0"/>
        <v>1</v>
      </c>
      <c r="M15" s="6">
        <f t="shared" si="0"/>
      </c>
    </row>
    <row r="16" spans="1:13" ht="18.75" customHeight="1">
      <c r="A16" s="27">
        <v>10</v>
      </c>
      <c r="B16" s="27">
        <v>13</v>
      </c>
      <c r="C16" s="25" t="s">
        <v>344</v>
      </c>
      <c r="D16" s="25" t="s">
        <v>345</v>
      </c>
      <c r="E16" s="24" t="s">
        <v>346</v>
      </c>
      <c r="F16" s="24" t="s">
        <v>347</v>
      </c>
      <c r="G16" s="11" t="s">
        <v>389</v>
      </c>
      <c r="H16" s="28"/>
      <c r="I16" s="35">
        <v>0.023240740740740742</v>
      </c>
      <c r="K16" s="6">
        <f t="shared" si="0"/>
      </c>
      <c r="L16" s="6">
        <f t="shared" si="0"/>
        <v>1</v>
      </c>
      <c r="M16" s="6">
        <f t="shared" si="0"/>
      </c>
    </row>
    <row r="17" spans="1:13" ht="18.75" customHeight="1">
      <c r="A17" s="27">
        <v>11</v>
      </c>
      <c r="B17" s="27">
        <v>15</v>
      </c>
      <c r="C17" s="24" t="s">
        <v>351</v>
      </c>
      <c r="D17" s="24" t="s">
        <v>54</v>
      </c>
      <c r="E17" s="24" t="s">
        <v>342</v>
      </c>
      <c r="F17" s="24" t="s">
        <v>352</v>
      </c>
      <c r="G17" s="11" t="s">
        <v>389</v>
      </c>
      <c r="H17" s="28"/>
      <c r="I17" s="35">
        <v>0.024305555555555556</v>
      </c>
      <c r="K17" s="6">
        <f t="shared" si="0"/>
      </c>
      <c r="L17" s="6">
        <f t="shared" si="0"/>
        <v>1</v>
      </c>
      <c r="M17" s="6">
        <f t="shared" si="0"/>
      </c>
    </row>
    <row r="18" spans="1:13" ht="18.75" customHeight="1">
      <c r="A18" s="27">
        <v>12</v>
      </c>
      <c r="B18" s="27">
        <v>7</v>
      </c>
      <c r="C18" s="25" t="s">
        <v>328</v>
      </c>
      <c r="D18" s="25" t="s">
        <v>329</v>
      </c>
      <c r="E18" s="24" t="s">
        <v>239</v>
      </c>
      <c r="F18" s="24" t="s">
        <v>330</v>
      </c>
      <c r="G18" s="11" t="s">
        <v>389</v>
      </c>
      <c r="H18" s="28"/>
      <c r="I18" s="35">
        <v>0.024710648148148148</v>
      </c>
      <c r="K18" s="6">
        <f t="shared" si="0"/>
      </c>
      <c r="L18" s="6">
        <f t="shared" si="0"/>
        <v>1</v>
      </c>
      <c r="M18" s="6">
        <f t="shared" si="0"/>
      </c>
    </row>
    <row r="19" spans="1:13" ht="18.75" customHeight="1">
      <c r="A19" s="27">
        <v>13</v>
      </c>
      <c r="B19" s="27">
        <v>12</v>
      </c>
      <c r="C19" s="24" t="s">
        <v>164</v>
      </c>
      <c r="D19" s="24" t="s">
        <v>341</v>
      </c>
      <c r="E19" s="24" t="s">
        <v>342</v>
      </c>
      <c r="F19" s="24" t="s">
        <v>343</v>
      </c>
      <c r="G19" s="11" t="s">
        <v>389</v>
      </c>
      <c r="H19" s="28"/>
      <c r="I19" s="35">
        <v>0.024861111111111108</v>
      </c>
      <c r="K19" s="6">
        <f t="shared" si="0"/>
      </c>
      <c r="L19" s="6">
        <f t="shared" si="0"/>
        <v>1</v>
      </c>
      <c r="M19" s="6">
        <f t="shared" si="0"/>
      </c>
    </row>
    <row r="20" spans="1:13" ht="18.75" customHeight="1">
      <c r="A20" s="27">
        <v>14</v>
      </c>
      <c r="B20" s="27">
        <v>24</v>
      </c>
      <c r="C20" s="25" t="s">
        <v>378</v>
      </c>
      <c r="D20" s="25" t="s">
        <v>262</v>
      </c>
      <c r="E20" s="24" t="s">
        <v>379</v>
      </c>
      <c r="F20" s="24" t="s">
        <v>380</v>
      </c>
      <c r="G20" s="15" t="s">
        <v>144</v>
      </c>
      <c r="H20" s="28"/>
      <c r="I20" s="35">
        <v>0.026342592592592588</v>
      </c>
      <c r="K20" s="6">
        <f t="shared" si="0"/>
      </c>
      <c r="L20" s="6">
        <f t="shared" si="0"/>
      </c>
      <c r="M20" s="6">
        <f t="shared" si="0"/>
        <v>1</v>
      </c>
    </row>
    <row r="21" spans="1:13" ht="18.75" customHeight="1">
      <c r="A21" s="27">
        <v>15</v>
      </c>
      <c r="B21" s="27">
        <v>4</v>
      </c>
      <c r="C21" s="24" t="s">
        <v>316</v>
      </c>
      <c r="D21" s="24" t="s">
        <v>317</v>
      </c>
      <c r="E21" s="24" t="s">
        <v>318</v>
      </c>
      <c r="F21" s="24" t="s">
        <v>319</v>
      </c>
      <c r="G21" s="19" t="s">
        <v>388</v>
      </c>
      <c r="H21" s="28"/>
      <c r="I21" s="35">
        <v>0.027233796296296298</v>
      </c>
      <c r="K21" s="6">
        <f t="shared" si="0"/>
        <v>1</v>
      </c>
      <c r="L21" s="6">
        <f t="shared" si="0"/>
      </c>
      <c r="M21" s="6">
        <f t="shared" si="0"/>
      </c>
    </row>
    <row r="22" spans="1:13" ht="18.75" customHeight="1">
      <c r="A22" s="27">
        <v>16</v>
      </c>
      <c r="B22" s="27">
        <v>3</v>
      </c>
      <c r="C22" s="25" t="s">
        <v>312</v>
      </c>
      <c r="D22" s="25" t="s">
        <v>313</v>
      </c>
      <c r="E22" s="24" t="s">
        <v>314</v>
      </c>
      <c r="F22" s="24" t="s">
        <v>315</v>
      </c>
      <c r="G22" s="19" t="s">
        <v>388</v>
      </c>
      <c r="H22" s="28"/>
      <c r="I22" s="35">
        <v>0.028136574074074074</v>
      </c>
      <c r="K22" s="6">
        <f t="shared" si="0"/>
        <v>1</v>
      </c>
      <c r="L22" s="6">
        <f t="shared" si="0"/>
      </c>
      <c r="M22" s="6">
        <f t="shared" si="0"/>
      </c>
    </row>
    <row r="23" spans="1:13" ht="18.75" customHeight="1">
      <c r="A23" s="27">
        <v>17</v>
      </c>
      <c r="B23" s="27">
        <v>20</v>
      </c>
      <c r="C23" s="24" t="s">
        <v>365</v>
      </c>
      <c r="D23" s="24" t="s">
        <v>366</v>
      </c>
      <c r="E23" s="24" t="s">
        <v>367</v>
      </c>
      <c r="F23" s="24" t="s">
        <v>368</v>
      </c>
      <c r="G23" s="11" t="s">
        <v>389</v>
      </c>
      <c r="H23" s="28"/>
      <c r="I23" s="35">
        <v>0.028587962962962964</v>
      </c>
      <c r="K23" s="6">
        <f t="shared" si="0"/>
      </c>
      <c r="L23" s="6">
        <f t="shared" si="0"/>
        <v>1</v>
      </c>
      <c r="M23" s="6">
        <f t="shared" si="0"/>
      </c>
    </row>
    <row r="24" spans="1:13" ht="18.75" customHeight="1">
      <c r="A24" s="27">
        <v>18</v>
      </c>
      <c r="B24" s="27">
        <v>18</v>
      </c>
      <c r="C24" s="25" t="s">
        <v>358</v>
      </c>
      <c r="D24" s="25" t="s">
        <v>359</v>
      </c>
      <c r="E24" s="24" t="s">
        <v>360</v>
      </c>
      <c r="F24" s="24" t="s">
        <v>361</v>
      </c>
      <c r="G24" s="11" t="s">
        <v>389</v>
      </c>
      <c r="H24" s="28"/>
      <c r="I24" s="35">
        <v>0.02957175925925926</v>
      </c>
      <c r="K24" s="6">
        <f t="shared" si="0"/>
      </c>
      <c r="L24" s="6">
        <f t="shared" si="0"/>
        <v>1</v>
      </c>
      <c r="M24" s="6">
        <f t="shared" si="0"/>
      </c>
    </row>
    <row r="25" spans="1:13" ht="15.75">
      <c r="A25" s="27">
        <v>19</v>
      </c>
      <c r="B25" s="27">
        <v>26</v>
      </c>
      <c r="C25" s="24" t="s">
        <v>384</v>
      </c>
      <c r="D25" s="24" t="s">
        <v>385</v>
      </c>
      <c r="E25" s="24" t="s">
        <v>386</v>
      </c>
      <c r="F25" s="24" t="s">
        <v>387</v>
      </c>
      <c r="G25" s="15" t="s">
        <v>144</v>
      </c>
      <c r="H25" s="40"/>
      <c r="I25" s="35">
        <v>0.0296412037037037</v>
      </c>
      <c r="K25" s="6">
        <f t="shared" si="0"/>
      </c>
      <c r="L25" s="6">
        <f t="shared" si="0"/>
      </c>
      <c r="M25" s="6">
        <f t="shared" si="0"/>
        <v>1</v>
      </c>
    </row>
    <row r="26" spans="1:13" ht="18.75" customHeight="1">
      <c r="A26" s="27">
        <v>20</v>
      </c>
      <c r="B26" s="27">
        <v>21</v>
      </c>
      <c r="C26" s="25" t="s">
        <v>369</v>
      </c>
      <c r="D26" s="25" t="s">
        <v>370</v>
      </c>
      <c r="E26" s="24" t="s">
        <v>371</v>
      </c>
      <c r="F26" s="24" t="s">
        <v>372</v>
      </c>
      <c r="G26" s="11" t="s">
        <v>389</v>
      </c>
      <c r="H26" s="28"/>
      <c r="I26" s="35">
        <v>0.0297337962962963</v>
      </c>
      <c r="K26" s="6">
        <f t="shared" si="0"/>
      </c>
      <c r="L26" s="6">
        <f t="shared" si="0"/>
        <v>1</v>
      </c>
      <c r="M26" s="6">
        <f t="shared" si="0"/>
      </c>
    </row>
    <row r="27" spans="1:13" ht="18.75" customHeight="1">
      <c r="A27" s="27">
        <v>21</v>
      </c>
      <c r="B27" s="27">
        <v>5</v>
      </c>
      <c r="C27" s="24" t="s">
        <v>320</v>
      </c>
      <c r="D27" s="24" t="s">
        <v>321</v>
      </c>
      <c r="E27" s="24" t="s">
        <v>322</v>
      </c>
      <c r="F27" s="24" t="s">
        <v>323</v>
      </c>
      <c r="G27" s="19" t="s">
        <v>388</v>
      </c>
      <c r="H27" s="28"/>
      <c r="I27" s="35">
        <v>0.031608796296296295</v>
      </c>
      <c r="K27" s="6">
        <f aca="true" t="shared" si="1" ref="K27:M46">IF(LEFT($G27,1)=K$5,1,"")</f>
        <v>1</v>
      </c>
      <c r="L27" s="6">
        <f t="shared" si="1"/>
      </c>
      <c r="M27" s="6">
        <f t="shared" si="1"/>
      </c>
    </row>
    <row r="28" spans="1:13" ht="15.75">
      <c r="A28" s="27">
        <v>22</v>
      </c>
      <c r="B28" s="27">
        <v>1</v>
      </c>
      <c r="C28" s="25" t="s">
        <v>304</v>
      </c>
      <c r="D28" s="25" t="s">
        <v>305</v>
      </c>
      <c r="E28" s="24" t="s">
        <v>306</v>
      </c>
      <c r="F28" s="24" t="s">
        <v>307</v>
      </c>
      <c r="G28" s="19" t="s">
        <v>388</v>
      </c>
      <c r="H28" s="28"/>
      <c r="I28" s="35">
        <v>0.03162037037037037</v>
      </c>
      <c r="K28" s="6">
        <f t="shared" si="1"/>
        <v>1</v>
      </c>
      <c r="L28" s="6">
        <f t="shared" si="1"/>
      </c>
      <c r="M28" s="6">
        <f t="shared" si="1"/>
      </c>
    </row>
    <row r="29" spans="1:13" ht="18.75" customHeight="1">
      <c r="A29" s="27">
        <v>23</v>
      </c>
      <c r="B29" s="27">
        <v>6</v>
      </c>
      <c r="C29" s="26" t="s">
        <v>324</v>
      </c>
      <c r="D29" s="26" t="s">
        <v>325</v>
      </c>
      <c r="E29" s="26" t="s">
        <v>320</v>
      </c>
      <c r="F29" s="26" t="s">
        <v>326</v>
      </c>
      <c r="G29" s="19" t="s">
        <v>388</v>
      </c>
      <c r="H29" s="28"/>
      <c r="I29" s="35">
        <v>0.03325231481481481</v>
      </c>
      <c r="K29" s="6">
        <f t="shared" si="1"/>
        <v>1</v>
      </c>
      <c r="L29" s="6">
        <f t="shared" si="1"/>
      </c>
      <c r="M29" s="6">
        <f t="shared" si="1"/>
      </c>
    </row>
    <row r="30" spans="1:13" ht="15.75">
      <c r="A30" s="27">
        <v>24</v>
      </c>
      <c r="B30" s="27">
        <v>25</v>
      </c>
      <c r="C30" s="25" t="s">
        <v>381</v>
      </c>
      <c r="D30" s="25" t="s">
        <v>195</v>
      </c>
      <c r="E30" s="24" t="s">
        <v>382</v>
      </c>
      <c r="F30" s="24" t="s">
        <v>383</v>
      </c>
      <c r="G30" s="15" t="s">
        <v>144</v>
      </c>
      <c r="H30" s="40"/>
      <c r="I30" s="35">
        <v>0.03460648148148148</v>
      </c>
      <c r="K30" s="6">
        <f t="shared" si="1"/>
      </c>
      <c r="L30" s="6">
        <f t="shared" si="1"/>
      </c>
      <c r="M30" s="6">
        <f t="shared" si="1"/>
        <v>1</v>
      </c>
    </row>
    <row r="31" spans="1:13" ht="15.75">
      <c r="A31" s="27">
        <v>25</v>
      </c>
      <c r="B31" s="27">
        <v>16</v>
      </c>
      <c r="C31" s="24" t="s">
        <v>295</v>
      </c>
      <c r="D31" s="24" t="s">
        <v>353</v>
      </c>
      <c r="E31" s="24" t="s">
        <v>295</v>
      </c>
      <c r="F31" s="24" t="s">
        <v>354</v>
      </c>
      <c r="G31" s="11" t="s">
        <v>389</v>
      </c>
      <c r="H31" s="39"/>
      <c r="I31" s="35">
        <v>0.03732638888888889</v>
      </c>
      <c r="K31" s="6">
        <f t="shared" si="1"/>
      </c>
      <c r="L31" s="6">
        <f t="shared" si="1"/>
        <v>1</v>
      </c>
      <c r="M31" s="6">
        <f t="shared" si="1"/>
      </c>
    </row>
    <row r="32" spans="1:13" ht="15.75">
      <c r="A32" s="44">
        <v>26</v>
      </c>
      <c r="B32" s="27">
        <v>2</v>
      </c>
      <c r="C32" s="25" t="s">
        <v>308</v>
      </c>
      <c r="D32" s="25" t="s">
        <v>309</v>
      </c>
      <c r="E32" s="24" t="s">
        <v>310</v>
      </c>
      <c r="F32" s="24" t="s">
        <v>311</v>
      </c>
      <c r="G32" s="19" t="s">
        <v>388</v>
      </c>
      <c r="H32" s="39"/>
      <c r="I32" s="35">
        <v>0.06133101851851852</v>
      </c>
      <c r="K32" s="6">
        <f t="shared" si="1"/>
        <v>1</v>
      </c>
      <c r="L32" s="6">
        <f t="shared" si="1"/>
      </c>
      <c r="M32" s="6">
        <f t="shared" si="1"/>
      </c>
    </row>
    <row r="33" spans="11:13" ht="15.75">
      <c r="K33" s="6">
        <f t="shared" si="1"/>
      </c>
      <c r="L33" s="6">
        <f t="shared" si="1"/>
      </c>
      <c r="M33" s="6">
        <f t="shared" si="1"/>
      </c>
    </row>
    <row r="34" spans="11:13" ht="15.75">
      <c r="K34" s="6">
        <f t="shared" si="1"/>
      </c>
      <c r="L34" s="6">
        <f t="shared" si="1"/>
      </c>
      <c r="M34" s="6">
        <f t="shared" si="1"/>
      </c>
    </row>
    <row r="35" spans="11:13" ht="15.75">
      <c r="K35" s="6">
        <f t="shared" si="1"/>
      </c>
      <c r="L35" s="6">
        <f t="shared" si="1"/>
      </c>
      <c r="M35" s="6">
        <f t="shared" si="1"/>
      </c>
    </row>
    <row r="36" spans="11:13" ht="15.75">
      <c r="K36" s="6">
        <f t="shared" si="1"/>
      </c>
      <c r="L36" s="6">
        <f t="shared" si="1"/>
      </c>
      <c r="M36" s="6">
        <f t="shared" si="1"/>
      </c>
    </row>
    <row r="37" spans="11:13" ht="15.75">
      <c r="K37" s="6">
        <f t="shared" si="1"/>
      </c>
      <c r="L37" s="6">
        <f t="shared" si="1"/>
      </c>
      <c r="M37" s="6">
        <f t="shared" si="1"/>
      </c>
    </row>
    <row r="38" spans="11:13" ht="15.75">
      <c r="K38" s="6">
        <f t="shared" si="1"/>
      </c>
      <c r="L38" s="6">
        <f t="shared" si="1"/>
      </c>
      <c r="M38" s="6">
        <f t="shared" si="1"/>
      </c>
    </row>
    <row r="39" spans="11:13" ht="15.75">
      <c r="K39" s="6">
        <f t="shared" si="1"/>
      </c>
      <c r="L39" s="6">
        <f t="shared" si="1"/>
      </c>
      <c r="M39" s="6">
        <f t="shared" si="1"/>
      </c>
    </row>
    <row r="40" spans="11:13" ht="15.75">
      <c r="K40" s="6">
        <f t="shared" si="1"/>
      </c>
      <c r="L40" s="6">
        <f t="shared" si="1"/>
      </c>
      <c r="M40" s="6">
        <f t="shared" si="1"/>
      </c>
    </row>
    <row r="41" spans="11:13" ht="15.75">
      <c r="K41" s="6">
        <f t="shared" si="1"/>
      </c>
      <c r="L41" s="6">
        <f t="shared" si="1"/>
      </c>
      <c r="M41" s="6">
        <f t="shared" si="1"/>
      </c>
    </row>
    <row r="42" spans="11:13" ht="15.75">
      <c r="K42" s="6">
        <f t="shared" si="1"/>
      </c>
      <c r="L42" s="6">
        <f t="shared" si="1"/>
      </c>
      <c r="M42" s="6">
        <f t="shared" si="1"/>
      </c>
    </row>
    <row r="43" spans="11:13" ht="15.75">
      <c r="K43" s="6">
        <f t="shared" si="1"/>
      </c>
      <c r="L43" s="6">
        <f t="shared" si="1"/>
      </c>
      <c r="M43" s="6">
        <f t="shared" si="1"/>
      </c>
    </row>
    <row r="44" spans="11:13" ht="15.75">
      <c r="K44" s="6">
        <f t="shared" si="1"/>
      </c>
      <c r="L44" s="6">
        <f t="shared" si="1"/>
      </c>
      <c r="M44" s="6">
        <f t="shared" si="1"/>
      </c>
    </row>
    <row r="45" spans="11:13" ht="15.75">
      <c r="K45" s="6">
        <f t="shared" si="1"/>
      </c>
      <c r="L45" s="6">
        <f t="shared" si="1"/>
      </c>
      <c r="M45" s="6">
        <f t="shared" si="1"/>
      </c>
    </row>
    <row r="46" spans="11:13" ht="15.75">
      <c r="K46" s="6">
        <f t="shared" si="1"/>
      </c>
      <c r="L46" s="6">
        <f t="shared" si="1"/>
      </c>
      <c r="M46" s="6">
        <f t="shared" si="1"/>
      </c>
    </row>
    <row r="47" spans="11:13" ht="15.75">
      <c r="K47" s="6">
        <f aca="true" t="shared" si="2" ref="K47:M66">IF(LEFT($G47,1)=K$5,1,"")</f>
      </c>
      <c r="L47" s="6">
        <f t="shared" si="2"/>
      </c>
      <c r="M47" s="6">
        <f t="shared" si="2"/>
      </c>
    </row>
    <row r="48" spans="11:13" ht="15.75">
      <c r="K48" s="6">
        <f t="shared" si="2"/>
      </c>
      <c r="L48" s="6">
        <f t="shared" si="2"/>
      </c>
      <c r="M48" s="6">
        <f t="shared" si="2"/>
      </c>
    </row>
    <row r="49" spans="11:13" ht="15.75">
      <c r="K49" s="6">
        <f t="shared" si="2"/>
      </c>
      <c r="L49" s="6">
        <f t="shared" si="2"/>
      </c>
      <c r="M49" s="6">
        <f t="shared" si="2"/>
      </c>
    </row>
    <row r="50" spans="11:13" ht="15.75">
      <c r="K50" s="6">
        <f t="shared" si="2"/>
      </c>
      <c r="L50" s="6">
        <f t="shared" si="2"/>
      </c>
      <c r="M50" s="6">
        <f t="shared" si="2"/>
      </c>
    </row>
    <row r="51" spans="11:13" ht="15.75">
      <c r="K51" s="6">
        <f t="shared" si="2"/>
      </c>
      <c r="L51" s="6">
        <f t="shared" si="2"/>
      </c>
      <c r="M51" s="6">
        <f t="shared" si="2"/>
      </c>
    </row>
    <row r="52" spans="11:13" ht="15.75">
      <c r="K52" s="6">
        <f t="shared" si="2"/>
      </c>
      <c r="L52" s="6">
        <f t="shared" si="2"/>
      </c>
      <c r="M52" s="6">
        <f t="shared" si="2"/>
      </c>
    </row>
    <row r="53" spans="11:13" ht="15.75">
      <c r="K53" s="6">
        <f t="shared" si="2"/>
      </c>
      <c r="L53" s="6">
        <f t="shared" si="2"/>
      </c>
      <c r="M53" s="6">
        <f t="shared" si="2"/>
      </c>
    </row>
    <row r="54" spans="11:13" ht="15.75">
      <c r="K54" s="6">
        <f t="shared" si="2"/>
      </c>
      <c r="L54" s="6">
        <f t="shared" si="2"/>
      </c>
      <c r="M54" s="6">
        <f t="shared" si="2"/>
      </c>
    </row>
    <row r="55" spans="11:13" ht="15.75">
      <c r="K55" s="6">
        <f t="shared" si="2"/>
      </c>
      <c r="L55" s="6">
        <f t="shared" si="2"/>
      </c>
      <c r="M55" s="6">
        <f t="shared" si="2"/>
      </c>
    </row>
    <row r="56" spans="11:13" ht="15.75">
      <c r="K56" s="6">
        <f t="shared" si="2"/>
      </c>
      <c r="L56" s="6">
        <f t="shared" si="2"/>
      </c>
      <c r="M56" s="6">
        <f t="shared" si="2"/>
      </c>
    </row>
    <row r="57" spans="11:13" ht="15.75">
      <c r="K57" s="6">
        <f t="shared" si="2"/>
      </c>
      <c r="L57" s="6">
        <f t="shared" si="2"/>
      </c>
      <c r="M57" s="6">
        <f t="shared" si="2"/>
      </c>
    </row>
    <row r="58" spans="11:13" ht="15.75">
      <c r="K58" s="6">
        <f t="shared" si="2"/>
      </c>
      <c r="L58" s="6">
        <f t="shared" si="2"/>
      </c>
      <c r="M58" s="6">
        <f t="shared" si="2"/>
      </c>
    </row>
    <row r="59" spans="11:13" ht="15.75">
      <c r="K59" s="6">
        <f t="shared" si="2"/>
      </c>
      <c r="L59" s="6">
        <f t="shared" si="2"/>
      </c>
      <c r="M59" s="6">
        <f t="shared" si="2"/>
      </c>
    </row>
    <row r="60" spans="11:13" ht="15.75">
      <c r="K60" s="6">
        <f t="shared" si="2"/>
      </c>
      <c r="L60" s="6">
        <f t="shared" si="2"/>
      </c>
      <c r="M60" s="6">
        <f t="shared" si="2"/>
      </c>
    </row>
    <row r="61" spans="11:13" ht="15.75">
      <c r="K61" s="6">
        <f t="shared" si="2"/>
      </c>
      <c r="L61" s="6">
        <f t="shared" si="2"/>
      </c>
      <c r="M61" s="6">
        <f t="shared" si="2"/>
      </c>
    </row>
    <row r="62" spans="11:13" ht="15.75">
      <c r="K62" s="6">
        <f t="shared" si="2"/>
      </c>
      <c r="L62" s="6">
        <f t="shared" si="2"/>
      </c>
      <c r="M62" s="6">
        <f t="shared" si="2"/>
      </c>
    </row>
    <row r="63" spans="11:13" ht="15.75">
      <c r="K63" s="6">
        <f t="shared" si="2"/>
      </c>
      <c r="L63" s="6">
        <f t="shared" si="2"/>
      </c>
      <c r="M63" s="6">
        <f t="shared" si="2"/>
      </c>
    </row>
    <row r="64" spans="11:13" ht="15.75">
      <c r="K64" s="6">
        <f t="shared" si="2"/>
      </c>
      <c r="L64" s="6">
        <f t="shared" si="2"/>
      </c>
      <c r="M64" s="6">
        <f t="shared" si="2"/>
      </c>
    </row>
    <row r="65" spans="11:13" ht="15.75">
      <c r="K65" s="6">
        <f t="shared" si="2"/>
      </c>
      <c r="L65" s="6">
        <f t="shared" si="2"/>
      </c>
      <c r="M65" s="6">
        <f t="shared" si="2"/>
      </c>
    </row>
    <row r="66" spans="11:13" ht="15.75">
      <c r="K66" s="6">
        <f t="shared" si="2"/>
      </c>
      <c r="L66" s="6">
        <f t="shared" si="2"/>
      </c>
      <c r="M66" s="6">
        <f t="shared" si="2"/>
      </c>
    </row>
    <row r="67" spans="11:13" ht="15.75">
      <c r="K67" s="6">
        <f aca="true" t="shared" si="3" ref="K67:M85">IF(LEFT($G67,1)=K$5,1,"")</f>
      </c>
      <c r="L67" s="6">
        <f t="shared" si="3"/>
      </c>
      <c r="M67" s="6">
        <f t="shared" si="3"/>
      </c>
    </row>
    <row r="68" spans="11:13" ht="15.75">
      <c r="K68" s="6">
        <f t="shared" si="3"/>
      </c>
      <c r="L68" s="6">
        <f t="shared" si="3"/>
      </c>
      <c r="M68" s="6">
        <f t="shared" si="3"/>
      </c>
    </row>
    <row r="69" spans="11:13" ht="15.75">
      <c r="K69" s="6">
        <f t="shared" si="3"/>
      </c>
      <c r="L69" s="6">
        <f t="shared" si="3"/>
      </c>
      <c r="M69" s="6">
        <f t="shared" si="3"/>
      </c>
    </row>
    <row r="70" spans="11:13" ht="15.75">
      <c r="K70" s="6">
        <f t="shared" si="3"/>
      </c>
      <c r="L70" s="6">
        <f t="shared" si="3"/>
      </c>
      <c r="M70" s="6">
        <f t="shared" si="3"/>
      </c>
    </row>
    <row r="71" spans="11:13" ht="15.75">
      <c r="K71" s="6">
        <f t="shared" si="3"/>
      </c>
      <c r="L71" s="6">
        <f t="shared" si="3"/>
      </c>
      <c r="M71" s="6">
        <f t="shared" si="3"/>
      </c>
    </row>
    <row r="72" spans="11:13" ht="15.75">
      <c r="K72" s="6">
        <f t="shared" si="3"/>
      </c>
      <c r="L72" s="6">
        <f t="shared" si="3"/>
      </c>
      <c r="M72" s="6">
        <f t="shared" si="3"/>
      </c>
    </row>
    <row r="73" spans="11:13" ht="15.75">
      <c r="K73" s="6">
        <f t="shared" si="3"/>
      </c>
      <c r="L73" s="6">
        <f t="shared" si="3"/>
      </c>
      <c r="M73" s="6">
        <f t="shared" si="3"/>
      </c>
    </row>
    <row r="74" spans="11:13" ht="15.75">
      <c r="K74" s="6">
        <f t="shared" si="3"/>
      </c>
      <c r="L74" s="6">
        <f t="shared" si="3"/>
      </c>
      <c r="M74" s="6">
        <f t="shared" si="3"/>
      </c>
    </row>
    <row r="75" spans="11:13" ht="15.75">
      <c r="K75" s="6">
        <f t="shared" si="3"/>
      </c>
      <c r="L75" s="6">
        <f t="shared" si="3"/>
      </c>
      <c r="M75" s="6">
        <f t="shared" si="3"/>
      </c>
    </row>
    <row r="76" spans="11:13" ht="15.75">
      <c r="K76" s="6">
        <f t="shared" si="3"/>
      </c>
      <c r="L76" s="6">
        <f t="shared" si="3"/>
      </c>
      <c r="M76" s="6">
        <f t="shared" si="3"/>
      </c>
    </row>
    <row r="77" spans="11:13" ht="15.75">
      <c r="K77" s="6">
        <f t="shared" si="3"/>
      </c>
      <c r="L77" s="6">
        <f t="shared" si="3"/>
      </c>
      <c r="M77" s="6">
        <f t="shared" si="3"/>
      </c>
    </row>
    <row r="78" spans="11:13" ht="15.75">
      <c r="K78" s="6">
        <f t="shared" si="3"/>
      </c>
      <c r="L78" s="6">
        <f t="shared" si="3"/>
      </c>
      <c r="M78" s="6">
        <f t="shared" si="3"/>
      </c>
    </row>
    <row r="79" spans="11:13" ht="15.75">
      <c r="K79" s="6">
        <f t="shared" si="3"/>
      </c>
      <c r="L79" s="6">
        <f t="shared" si="3"/>
      </c>
      <c r="M79" s="6">
        <f t="shared" si="3"/>
      </c>
    </row>
    <row r="80" spans="11:13" ht="15.75">
      <c r="K80" s="6">
        <f t="shared" si="3"/>
      </c>
      <c r="L80" s="6">
        <f t="shared" si="3"/>
      </c>
      <c r="M80" s="6">
        <f t="shared" si="3"/>
      </c>
    </row>
    <row r="81" spans="11:13" ht="15.75">
      <c r="K81" s="6">
        <f t="shared" si="3"/>
      </c>
      <c r="L81" s="6">
        <f t="shared" si="3"/>
      </c>
      <c r="M81" s="6">
        <f t="shared" si="3"/>
      </c>
    </row>
    <row r="82" spans="11:13" ht="15.75">
      <c r="K82" s="6">
        <f t="shared" si="3"/>
      </c>
      <c r="L82" s="6">
        <f t="shared" si="3"/>
      </c>
      <c r="M82" s="6">
        <f t="shared" si="3"/>
      </c>
    </row>
    <row r="83" spans="11:13" ht="15.75">
      <c r="K83" s="6">
        <f t="shared" si="3"/>
      </c>
      <c r="L83" s="6">
        <f t="shared" si="3"/>
      </c>
      <c r="M83" s="6">
        <f t="shared" si="3"/>
      </c>
    </row>
    <row r="84" spans="11:13" ht="15.75">
      <c r="K84" s="6">
        <f t="shared" si="3"/>
      </c>
      <c r="L84" s="6">
        <f t="shared" si="3"/>
      </c>
      <c r="M84" s="6">
        <f t="shared" si="3"/>
      </c>
    </row>
    <row r="85" spans="11:13" ht="15.75">
      <c r="K85" s="6">
        <f t="shared" si="3"/>
      </c>
      <c r="L85" s="6">
        <f t="shared" si="3"/>
      </c>
      <c r="M85" s="6">
        <f t="shared" si="3"/>
      </c>
    </row>
    <row r="86" spans="11:13" ht="15.75">
      <c r="K86" s="6">
        <f aca="true" t="shared" si="4" ref="K86:M93">IF(LEFT($G86,1)=K$5,1,"")</f>
      </c>
      <c r="L86" s="6">
        <f t="shared" si="4"/>
      </c>
      <c r="M86" s="6">
        <f t="shared" si="4"/>
      </c>
    </row>
    <row r="87" spans="11:13" ht="15.75">
      <c r="K87" s="6">
        <f t="shared" si="4"/>
      </c>
      <c r="L87" s="6">
        <f t="shared" si="4"/>
      </c>
      <c r="M87" s="6">
        <f t="shared" si="4"/>
      </c>
    </row>
    <row r="88" spans="11:13" ht="15.75">
      <c r="K88" s="6">
        <f t="shared" si="4"/>
      </c>
      <c r="L88" s="6">
        <f t="shared" si="4"/>
      </c>
      <c r="M88" s="6">
        <f t="shared" si="4"/>
      </c>
    </row>
    <row r="89" spans="11:13" ht="15.75">
      <c r="K89" s="6">
        <f t="shared" si="4"/>
      </c>
      <c r="L89" s="6">
        <f t="shared" si="4"/>
      </c>
      <c r="M89" s="6">
        <f t="shared" si="4"/>
      </c>
    </row>
    <row r="90" spans="11:13" ht="15.75">
      <c r="K90" s="6">
        <f t="shared" si="4"/>
      </c>
      <c r="L90" s="6">
        <f t="shared" si="4"/>
      </c>
      <c r="M90" s="6">
        <f t="shared" si="4"/>
      </c>
    </row>
    <row r="91" spans="11:13" ht="15.75">
      <c r="K91" s="6">
        <f t="shared" si="4"/>
      </c>
      <c r="L91" s="6">
        <f t="shared" si="4"/>
      </c>
      <c r="M91" s="6">
        <f t="shared" si="4"/>
      </c>
    </row>
    <row r="92" spans="11:13" ht="15.75">
      <c r="K92" s="6">
        <f t="shared" si="4"/>
      </c>
      <c r="L92" s="6">
        <f t="shared" si="4"/>
      </c>
      <c r="M92" s="6">
        <f t="shared" si="4"/>
      </c>
    </row>
    <row r="93" spans="11:13" ht="15.75">
      <c r="K93" s="6">
        <f t="shared" si="4"/>
      </c>
      <c r="L93" s="6">
        <f t="shared" si="4"/>
      </c>
      <c r="M93" s="6">
        <f t="shared" si="4"/>
      </c>
    </row>
  </sheetData>
  <mergeCells count="10">
    <mergeCell ref="I5:I6"/>
    <mergeCell ref="C2:H2"/>
    <mergeCell ref="G3:H4"/>
    <mergeCell ref="C3:F4"/>
    <mergeCell ref="C5:D5"/>
    <mergeCell ref="E5:F5"/>
    <mergeCell ref="A5:A6"/>
    <mergeCell ref="B5:B6"/>
    <mergeCell ref="G5:G6"/>
    <mergeCell ref="H5:H6"/>
  </mergeCells>
  <printOptions/>
  <pageMargins left="0.56" right="0.5905511811023623" top="0.27" bottom="0.43" header="0.5118110236220472" footer="0.23"/>
  <pageSetup horizontalDpi="300" verticalDpi="300" orientation="landscape" r:id="rId2"/>
  <headerFooter alignWithMargins="0">
    <oddFooter>&amp;CPage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1">
      <selection activeCell="A7" sqref="A7:IV7"/>
    </sheetView>
  </sheetViews>
  <sheetFormatPr defaultColWidth="11.421875" defaultRowHeight="12.75"/>
  <cols>
    <col min="1" max="3" width="7.28125" style="1" customWidth="1"/>
    <col min="4" max="4" width="22.7109375" style="1" customWidth="1"/>
    <col min="5" max="7" width="18.7109375" style="1" customWidth="1"/>
    <col min="8" max="8" width="11.421875" style="1" customWidth="1"/>
    <col min="9" max="9" width="7.140625" style="1" customWidth="1"/>
    <col min="10" max="11" width="11.421875" style="1" customWidth="1"/>
    <col min="12" max="14" width="4.8515625" style="1" customWidth="1"/>
    <col min="15" max="16384" width="11.421875" style="1" customWidth="1"/>
  </cols>
  <sheetData>
    <row r="1" spans="4:9" ht="15.75">
      <c r="D1" s="3" t="s">
        <v>9</v>
      </c>
      <c r="E1" s="4"/>
      <c r="F1" s="4"/>
      <c r="G1" s="4"/>
      <c r="H1" s="4"/>
      <c r="I1" s="5" t="s">
        <v>10</v>
      </c>
    </row>
    <row r="2" spans="4:9" ht="15.75">
      <c r="D2" s="47" t="s">
        <v>11</v>
      </c>
      <c r="E2" s="47"/>
      <c r="F2" s="47"/>
      <c r="G2" s="47"/>
      <c r="H2" s="47"/>
      <c r="I2" s="47"/>
    </row>
    <row r="3" spans="4:9" ht="15.75">
      <c r="D3" s="50" t="s">
        <v>560</v>
      </c>
      <c r="E3" s="50"/>
      <c r="F3" s="50"/>
      <c r="G3" s="50"/>
      <c r="H3" s="48" t="s">
        <v>303</v>
      </c>
      <c r="I3" s="48"/>
    </row>
    <row r="4" spans="4:9" ht="15.75">
      <c r="D4" s="51"/>
      <c r="E4" s="51"/>
      <c r="F4" s="51"/>
      <c r="G4" s="51"/>
      <c r="H4" s="49"/>
      <c r="I4" s="49"/>
    </row>
    <row r="5" spans="1:14" s="9" customFormat="1" ht="15">
      <c r="A5" s="46" t="s">
        <v>0</v>
      </c>
      <c r="B5" s="46" t="s">
        <v>561</v>
      </c>
      <c r="C5" s="46" t="s">
        <v>1</v>
      </c>
      <c r="D5" s="46" t="s">
        <v>3</v>
      </c>
      <c r="E5" s="46"/>
      <c r="F5" s="46" t="s">
        <v>2</v>
      </c>
      <c r="G5" s="46"/>
      <c r="H5" s="46" t="s">
        <v>4</v>
      </c>
      <c r="I5" s="55" t="s">
        <v>5</v>
      </c>
      <c r="J5" s="55" t="s">
        <v>6</v>
      </c>
      <c r="L5" s="31" t="s">
        <v>117</v>
      </c>
      <c r="M5" s="31" t="s">
        <v>327</v>
      </c>
      <c r="N5" s="31" t="s">
        <v>50</v>
      </c>
    </row>
    <row r="6" spans="1:14" s="9" customFormat="1" ht="15">
      <c r="A6" s="46"/>
      <c r="B6" s="46"/>
      <c r="C6" s="46"/>
      <c r="D6" s="10" t="s">
        <v>7</v>
      </c>
      <c r="E6" s="10" t="s">
        <v>8</v>
      </c>
      <c r="F6" s="10" t="s">
        <v>7</v>
      </c>
      <c r="G6" s="10" t="s">
        <v>8</v>
      </c>
      <c r="H6" s="46"/>
      <c r="I6" s="55"/>
      <c r="J6" s="55"/>
      <c r="L6" s="30">
        <f>SUM(L8:L79)</f>
        <v>6</v>
      </c>
      <c r="M6" s="30">
        <f>SUM(M8:M79)</f>
        <v>17</v>
      </c>
      <c r="N6" s="30">
        <f>SUM(N8:N79)</f>
        <v>3</v>
      </c>
    </row>
    <row r="7" spans="1:14" s="9" customFormat="1" ht="15.75" customHeight="1">
      <c r="A7" s="52" t="str">
        <f>H8</f>
        <v>FILLES</v>
      </c>
      <c r="B7" s="53"/>
      <c r="C7" s="53"/>
      <c r="D7" s="53"/>
      <c r="E7" s="53"/>
      <c r="F7" s="53"/>
      <c r="G7" s="53"/>
      <c r="H7" s="53"/>
      <c r="I7" s="53"/>
      <c r="J7" s="54"/>
      <c r="L7" s="30"/>
      <c r="M7" s="30"/>
      <c r="N7" s="30"/>
    </row>
    <row r="8" spans="1:14" ht="15.75" customHeight="1">
      <c r="A8" s="27">
        <v>1</v>
      </c>
      <c r="B8" s="27">
        <v>15</v>
      </c>
      <c r="C8" s="27">
        <v>4</v>
      </c>
      <c r="D8" s="24" t="s">
        <v>316</v>
      </c>
      <c r="E8" s="24" t="s">
        <v>317</v>
      </c>
      <c r="F8" s="24" t="s">
        <v>318</v>
      </c>
      <c r="G8" s="24" t="s">
        <v>319</v>
      </c>
      <c r="H8" s="19" t="s">
        <v>388</v>
      </c>
      <c r="I8" s="28"/>
      <c r="J8" s="35">
        <v>0.027233796296296298</v>
      </c>
      <c r="L8" s="6">
        <f aca="true" t="shared" si="0" ref="L8:N13">IF(LEFT($H8,1)=L$5,1,"")</f>
        <v>1</v>
      </c>
      <c r="M8" s="6">
        <f t="shared" si="0"/>
      </c>
      <c r="N8" s="6">
        <f t="shared" si="0"/>
      </c>
    </row>
    <row r="9" spans="1:14" ht="15.75" customHeight="1">
      <c r="A9" s="27">
        <v>2</v>
      </c>
      <c r="B9" s="27">
        <v>16</v>
      </c>
      <c r="C9" s="27">
        <v>3</v>
      </c>
      <c r="D9" s="25" t="s">
        <v>312</v>
      </c>
      <c r="E9" s="25" t="s">
        <v>313</v>
      </c>
      <c r="F9" s="24" t="s">
        <v>314</v>
      </c>
      <c r="G9" s="24" t="s">
        <v>315</v>
      </c>
      <c r="H9" s="19" t="s">
        <v>388</v>
      </c>
      <c r="I9" s="28"/>
      <c r="J9" s="35">
        <v>0.028136574074074074</v>
      </c>
      <c r="L9" s="6">
        <f t="shared" si="0"/>
        <v>1</v>
      </c>
      <c r="M9" s="6">
        <f t="shared" si="0"/>
      </c>
      <c r="N9" s="6">
        <f t="shared" si="0"/>
      </c>
    </row>
    <row r="10" spans="1:14" ht="15.75" customHeight="1">
      <c r="A10" s="27">
        <v>3</v>
      </c>
      <c r="B10" s="27">
        <v>21</v>
      </c>
      <c r="C10" s="27">
        <v>5</v>
      </c>
      <c r="D10" s="24" t="s">
        <v>320</v>
      </c>
      <c r="E10" s="24" t="s">
        <v>321</v>
      </c>
      <c r="F10" s="24" t="s">
        <v>322</v>
      </c>
      <c r="G10" s="24" t="s">
        <v>323</v>
      </c>
      <c r="H10" s="19" t="s">
        <v>388</v>
      </c>
      <c r="I10" s="28"/>
      <c r="J10" s="35">
        <v>0.031608796296296295</v>
      </c>
      <c r="L10" s="6">
        <f t="shared" si="0"/>
        <v>1</v>
      </c>
      <c r="M10" s="6">
        <f t="shared" si="0"/>
      </c>
      <c r="N10" s="6">
        <f t="shared" si="0"/>
      </c>
    </row>
    <row r="11" spans="1:14" ht="15.75" customHeight="1">
      <c r="A11" s="27">
        <v>4</v>
      </c>
      <c r="B11" s="27">
        <v>22</v>
      </c>
      <c r="C11" s="27">
        <v>1</v>
      </c>
      <c r="D11" s="25" t="s">
        <v>304</v>
      </c>
      <c r="E11" s="25" t="s">
        <v>305</v>
      </c>
      <c r="F11" s="24" t="s">
        <v>306</v>
      </c>
      <c r="G11" s="24" t="s">
        <v>307</v>
      </c>
      <c r="H11" s="19" t="s">
        <v>388</v>
      </c>
      <c r="I11" s="28"/>
      <c r="J11" s="35">
        <v>0.03162037037037037</v>
      </c>
      <c r="L11" s="6">
        <f t="shared" si="0"/>
        <v>1</v>
      </c>
      <c r="M11" s="6">
        <f t="shared" si="0"/>
      </c>
      <c r="N11" s="6">
        <f t="shared" si="0"/>
      </c>
    </row>
    <row r="12" spans="1:14" ht="15.75" customHeight="1">
      <c r="A12" s="27">
        <v>5</v>
      </c>
      <c r="B12" s="27">
        <v>23</v>
      </c>
      <c r="C12" s="27">
        <v>6</v>
      </c>
      <c r="D12" s="26" t="s">
        <v>324</v>
      </c>
      <c r="E12" s="26" t="s">
        <v>325</v>
      </c>
      <c r="F12" s="26" t="s">
        <v>320</v>
      </c>
      <c r="G12" s="26" t="s">
        <v>326</v>
      </c>
      <c r="H12" s="19" t="s">
        <v>388</v>
      </c>
      <c r="I12" s="28"/>
      <c r="J12" s="35">
        <v>0.03325231481481481</v>
      </c>
      <c r="L12" s="6">
        <f t="shared" si="0"/>
        <v>1</v>
      </c>
      <c r="M12" s="6">
        <f t="shared" si="0"/>
      </c>
      <c r="N12" s="6">
        <f t="shared" si="0"/>
      </c>
    </row>
    <row r="13" spans="1:14" ht="15.75" customHeight="1">
      <c r="A13" s="27">
        <v>6</v>
      </c>
      <c r="B13" s="41">
        <v>26</v>
      </c>
      <c r="C13" s="27">
        <v>2</v>
      </c>
      <c r="D13" s="25" t="s">
        <v>308</v>
      </c>
      <c r="E13" s="25" t="s">
        <v>309</v>
      </c>
      <c r="F13" s="24" t="s">
        <v>310</v>
      </c>
      <c r="G13" s="24" t="s">
        <v>311</v>
      </c>
      <c r="H13" s="19" t="s">
        <v>388</v>
      </c>
      <c r="I13" s="28"/>
      <c r="J13" s="35">
        <v>0.06133101851851852</v>
      </c>
      <c r="L13" s="6">
        <f t="shared" si="0"/>
        <v>1</v>
      </c>
      <c r="M13" s="6">
        <f t="shared" si="0"/>
      </c>
      <c r="N13" s="6">
        <f t="shared" si="0"/>
      </c>
    </row>
    <row r="14" spans="1:14" ht="15.75" customHeight="1">
      <c r="A14" s="52" t="str">
        <f>H15</f>
        <v>GARCONS</v>
      </c>
      <c r="B14" s="53"/>
      <c r="C14" s="53"/>
      <c r="D14" s="53"/>
      <c r="E14" s="53"/>
      <c r="F14" s="53"/>
      <c r="G14" s="53"/>
      <c r="H14" s="53"/>
      <c r="I14" s="53"/>
      <c r="J14" s="54"/>
      <c r="L14" s="6"/>
      <c r="M14" s="6"/>
      <c r="N14" s="6"/>
    </row>
    <row r="15" spans="1:14" ht="15.75" customHeight="1">
      <c r="A15" s="27">
        <v>1</v>
      </c>
      <c r="B15" s="27">
        <v>1</v>
      </c>
      <c r="C15" s="27">
        <v>17</v>
      </c>
      <c r="D15" s="24" t="s">
        <v>355</v>
      </c>
      <c r="E15" s="24" t="s">
        <v>356</v>
      </c>
      <c r="F15" s="24" t="s">
        <v>357</v>
      </c>
      <c r="G15" s="24" t="s">
        <v>138</v>
      </c>
      <c r="H15" s="11" t="s">
        <v>389</v>
      </c>
      <c r="I15" s="28"/>
      <c r="J15" s="35">
        <v>0.01744212962962963</v>
      </c>
      <c r="L15" s="6">
        <f aca="true" t="shared" si="1" ref="L15:N31">IF(LEFT($H15,1)=L$5,1,"")</f>
      </c>
      <c r="M15" s="6">
        <f t="shared" si="1"/>
        <v>1</v>
      </c>
      <c r="N15" s="6">
        <f t="shared" si="1"/>
      </c>
    </row>
    <row r="16" spans="1:14" ht="15.75" customHeight="1">
      <c r="A16" s="27">
        <v>2</v>
      </c>
      <c r="B16" s="27">
        <v>2</v>
      </c>
      <c r="C16" s="27">
        <v>8</v>
      </c>
      <c r="D16" s="25" t="s">
        <v>331</v>
      </c>
      <c r="E16" s="25" t="s">
        <v>332</v>
      </c>
      <c r="F16" s="24" t="s">
        <v>314</v>
      </c>
      <c r="G16" s="24" t="s">
        <v>333</v>
      </c>
      <c r="H16" s="11" t="s">
        <v>389</v>
      </c>
      <c r="I16" s="28"/>
      <c r="J16" s="35">
        <v>0.01877314814814815</v>
      </c>
      <c r="L16" s="6">
        <f t="shared" si="1"/>
      </c>
      <c r="M16" s="6">
        <f t="shared" si="1"/>
        <v>1</v>
      </c>
      <c r="N16" s="6">
        <f t="shared" si="1"/>
      </c>
    </row>
    <row r="17" spans="1:14" ht="15.75" customHeight="1">
      <c r="A17" s="27">
        <v>3</v>
      </c>
      <c r="B17" s="27">
        <v>3</v>
      </c>
      <c r="C17" s="27">
        <v>11</v>
      </c>
      <c r="D17" s="24" t="s">
        <v>239</v>
      </c>
      <c r="E17" s="24" t="s">
        <v>338</v>
      </c>
      <c r="F17" s="24" t="s">
        <v>339</v>
      </c>
      <c r="G17" s="24" t="s">
        <v>340</v>
      </c>
      <c r="H17" s="11" t="s">
        <v>389</v>
      </c>
      <c r="I17" s="28"/>
      <c r="J17" s="35">
        <v>0.019976851851851853</v>
      </c>
      <c r="L17" s="6">
        <f t="shared" si="1"/>
      </c>
      <c r="M17" s="6">
        <f t="shared" si="1"/>
        <v>1</v>
      </c>
      <c r="N17" s="6">
        <f t="shared" si="1"/>
      </c>
    </row>
    <row r="18" spans="1:14" ht="15.75" customHeight="1">
      <c r="A18" s="27">
        <v>4</v>
      </c>
      <c r="B18" s="27">
        <v>4</v>
      </c>
      <c r="C18" s="27">
        <v>19</v>
      </c>
      <c r="D18" s="25" t="s">
        <v>362</v>
      </c>
      <c r="E18" s="25" t="s">
        <v>363</v>
      </c>
      <c r="F18" s="24" t="s">
        <v>211</v>
      </c>
      <c r="G18" s="24" t="s">
        <v>364</v>
      </c>
      <c r="H18" s="11" t="s">
        <v>389</v>
      </c>
      <c r="I18" s="28"/>
      <c r="J18" s="35">
        <v>0.020266203703703703</v>
      </c>
      <c r="L18" s="6">
        <f t="shared" si="1"/>
      </c>
      <c r="M18" s="6">
        <f t="shared" si="1"/>
        <v>1</v>
      </c>
      <c r="N18" s="6">
        <f t="shared" si="1"/>
      </c>
    </row>
    <row r="19" spans="1:14" ht="15.75" customHeight="1">
      <c r="A19" s="27">
        <v>5</v>
      </c>
      <c r="B19" s="27">
        <v>5</v>
      </c>
      <c r="C19" s="27">
        <v>14</v>
      </c>
      <c r="D19" s="24" t="s">
        <v>348</v>
      </c>
      <c r="E19" s="24" t="s">
        <v>349</v>
      </c>
      <c r="F19" s="24" t="s">
        <v>239</v>
      </c>
      <c r="G19" s="24" t="s">
        <v>350</v>
      </c>
      <c r="H19" s="11" t="s">
        <v>389</v>
      </c>
      <c r="I19" s="28"/>
      <c r="J19" s="35">
        <v>0.020729166666666667</v>
      </c>
      <c r="L19" s="6">
        <f t="shared" si="1"/>
      </c>
      <c r="M19" s="6">
        <f t="shared" si="1"/>
        <v>1</v>
      </c>
      <c r="N19" s="6">
        <f t="shared" si="1"/>
      </c>
    </row>
    <row r="20" spans="1:14" ht="15.75" customHeight="1">
      <c r="A20" s="27">
        <v>6</v>
      </c>
      <c r="B20" s="27">
        <v>6</v>
      </c>
      <c r="C20" s="27">
        <v>23</v>
      </c>
      <c r="D20" s="25" t="s">
        <v>301</v>
      </c>
      <c r="E20" s="25" t="s">
        <v>375</v>
      </c>
      <c r="F20" s="24" t="s">
        <v>376</v>
      </c>
      <c r="G20" s="24" t="s">
        <v>377</v>
      </c>
      <c r="H20" s="11" t="s">
        <v>389</v>
      </c>
      <c r="I20" s="28"/>
      <c r="J20" s="35">
        <v>0.02107638888888889</v>
      </c>
      <c r="L20" s="6">
        <f t="shared" si="1"/>
      </c>
      <c r="M20" s="6">
        <f t="shared" si="1"/>
        <v>1</v>
      </c>
      <c r="N20" s="6">
        <f t="shared" si="1"/>
      </c>
    </row>
    <row r="21" spans="1:14" ht="15.75" customHeight="1">
      <c r="A21" s="27">
        <v>7</v>
      </c>
      <c r="B21" s="27">
        <v>7</v>
      </c>
      <c r="C21" s="27">
        <v>22</v>
      </c>
      <c r="D21" s="24" t="s">
        <v>164</v>
      </c>
      <c r="E21" s="24" t="s">
        <v>373</v>
      </c>
      <c r="F21" s="24" t="s">
        <v>346</v>
      </c>
      <c r="G21" s="24" t="s">
        <v>374</v>
      </c>
      <c r="H21" s="11" t="s">
        <v>389</v>
      </c>
      <c r="I21" s="28"/>
      <c r="J21" s="35">
        <v>0.021238425925925924</v>
      </c>
      <c r="L21" s="6">
        <f t="shared" si="1"/>
      </c>
      <c r="M21" s="6">
        <f t="shared" si="1"/>
        <v>1</v>
      </c>
      <c r="N21" s="6">
        <f t="shared" si="1"/>
      </c>
    </row>
    <row r="22" spans="1:14" ht="15.75" customHeight="1">
      <c r="A22" s="27">
        <v>8</v>
      </c>
      <c r="B22" s="27">
        <v>8</v>
      </c>
      <c r="C22" s="27">
        <v>9</v>
      </c>
      <c r="D22" s="25" t="s">
        <v>251</v>
      </c>
      <c r="E22" s="25" t="s">
        <v>334</v>
      </c>
      <c r="F22" s="24" t="s">
        <v>215</v>
      </c>
      <c r="G22" s="24" t="s">
        <v>335</v>
      </c>
      <c r="H22" s="11" t="s">
        <v>389</v>
      </c>
      <c r="I22" s="28"/>
      <c r="J22" s="35">
        <v>0.02210648148148148</v>
      </c>
      <c r="L22" s="6">
        <f t="shared" si="1"/>
      </c>
      <c r="M22" s="6">
        <f t="shared" si="1"/>
        <v>1</v>
      </c>
      <c r="N22" s="6">
        <f t="shared" si="1"/>
      </c>
    </row>
    <row r="23" spans="1:14" ht="15.75" customHeight="1">
      <c r="A23" s="27">
        <v>9</v>
      </c>
      <c r="B23" s="27">
        <v>9</v>
      </c>
      <c r="C23" s="27">
        <v>10</v>
      </c>
      <c r="D23" s="24" t="s">
        <v>312</v>
      </c>
      <c r="E23" s="24" t="s">
        <v>336</v>
      </c>
      <c r="F23" s="24" t="s">
        <v>306</v>
      </c>
      <c r="G23" s="24" t="s">
        <v>337</v>
      </c>
      <c r="H23" s="11" t="s">
        <v>389</v>
      </c>
      <c r="I23" s="28"/>
      <c r="J23" s="35">
        <v>0.02291666666666667</v>
      </c>
      <c r="L23" s="6">
        <f t="shared" si="1"/>
      </c>
      <c r="M23" s="6">
        <f t="shared" si="1"/>
        <v>1</v>
      </c>
      <c r="N23" s="6">
        <f t="shared" si="1"/>
      </c>
    </row>
    <row r="24" spans="1:14" ht="15.75" customHeight="1">
      <c r="A24" s="27">
        <v>10</v>
      </c>
      <c r="B24" s="27">
        <v>10</v>
      </c>
      <c r="C24" s="27">
        <v>13</v>
      </c>
      <c r="D24" s="25" t="s">
        <v>344</v>
      </c>
      <c r="E24" s="25" t="s">
        <v>345</v>
      </c>
      <c r="F24" s="24" t="s">
        <v>346</v>
      </c>
      <c r="G24" s="24" t="s">
        <v>347</v>
      </c>
      <c r="H24" s="11" t="s">
        <v>389</v>
      </c>
      <c r="I24" s="28"/>
      <c r="J24" s="35">
        <v>0.023240740740740742</v>
      </c>
      <c r="L24" s="6">
        <f t="shared" si="1"/>
      </c>
      <c r="M24" s="6">
        <f t="shared" si="1"/>
        <v>1</v>
      </c>
      <c r="N24" s="6">
        <f t="shared" si="1"/>
      </c>
    </row>
    <row r="25" spans="1:14" ht="15.75" customHeight="1">
      <c r="A25" s="27">
        <v>11</v>
      </c>
      <c r="B25" s="27">
        <v>11</v>
      </c>
      <c r="C25" s="27">
        <v>15</v>
      </c>
      <c r="D25" s="24" t="s">
        <v>351</v>
      </c>
      <c r="E25" s="24" t="s">
        <v>54</v>
      </c>
      <c r="F25" s="24" t="s">
        <v>342</v>
      </c>
      <c r="G25" s="24" t="s">
        <v>352</v>
      </c>
      <c r="H25" s="11" t="s">
        <v>389</v>
      </c>
      <c r="I25" s="28"/>
      <c r="J25" s="35">
        <v>0.024305555555555556</v>
      </c>
      <c r="L25" s="6">
        <f t="shared" si="1"/>
      </c>
      <c r="M25" s="6">
        <f t="shared" si="1"/>
        <v>1</v>
      </c>
      <c r="N25" s="6">
        <f t="shared" si="1"/>
      </c>
    </row>
    <row r="26" spans="1:14" ht="15.75" customHeight="1">
      <c r="A26" s="27">
        <v>12</v>
      </c>
      <c r="B26" s="27">
        <v>12</v>
      </c>
      <c r="C26" s="27">
        <v>7</v>
      </c>
      <c r="D26" s="25" t="s">
        <v>328</v>
      </c>
      <c r="E26" s="25" t="s">
        <v>329</v>
      </c>
      <c r="F26" s="24" t="s">
        <v>239</v>
      </c>
      <c r="G26" s="24" t="s">
        <v>330</v>
      </c>
      <c r="H26" s="11" t="s">
        <v>389</v>
      </c>
      <c r="I26" s="28"/>
      <c r="J26" s="35">
        <v>0.024710648148148148</v>
      </c>
      <c r="L26" s="6">
        <f t="shared" si="1"/>
      </c>
      <c r="M26" s="6">
        <f t="shared" si="1"/>
        <v>1</v>
      </c>
      <c r="N26" s="6">
        <f t="shared" si="1"/>
      </c>
    </row>
    <row r="27" spans="1:14" ht="15.75" customHeight="1">
      <c r="A27" s="27">
        <v>13</v>
      </c>
      <c r="B27" s="27">
        <v>13</v>
      </c>
      <c r="C27" s="27">
        <v>12</v>
      </c>
      <c r="D27" s="24" t="s">
        <v>164</v>
      </c>
      <c r="E27" s="24" t="s">
        <v>341</v>
      </c>
      <c r="F27" s="24" t="s">
        <v>342</v>
      </c>
      <c r="G27" s="24" t="s">
        <v>343</v>
      </c>
      <c r="H27" s="11" t="s">
        <v>389</v>
      </c>
      <c r="I27" s="28"/>
      <c r="J27" s="35">
        <v>0.024861111111111108</v>
      </c>
      <c r="L27" s="6">
        <f t="shared" si="1"/>
      </c>
      <c r="M27" s="6">
        <f t="shared" si="1"/>
        <v>1</v>
      </c>
      <c r="N27" s="6">
        <f t="shared" si="1"/>
      </c>
    </row>
    <row r="28" spans="1:14" ht="15.75" customHeight="1">
      <c r="A28" s="27">
        <v>14</v>
      </c>
      <c r="B28" s="27">
        <v>17</v>
      </c>
      <c r="C28" s="27">
        <v>20</v>
      </c>
      <c r="D28" s="25" t="s">
        <v>365</v>
      </c>
      <c r="E28" s="25" t="s">
        <v>366</v>
      </c>
      <c r="F28" s="24" t="s">
        <v>367</v>
      </c>
      <c r="G28" s="24" t="s">
        <v>368</v>
      </c>
      <c r="H28" s="11" t="s">
        <v>389</v>
      </c>
      <c r="I28" s="28"/>
      <c r="J28" s="35">
        <v>0.028587962962962964</v>
      </c>
      <c r="L28" s="6">
        <f t="shared" si="1"/>
      </c>
      <c r="M28" s="6">
        <f t="shared" si="1"/>
        <v>1</v>
      </c>
      <c r="N28" s="6">
        <f t="shared" si="1"/>
      </c>
    </row>
    <row r="29" spans="1:14" ht="15.75" customHeight="1">
      <c r="A29" s="27">
        <v>15</v>
      </c>
      <c r="B29" s="27">
        <v>18</v>
      </c>
      <c r="C29" s="27">
        <v>18</v>
      </c>
      <c r="D29" s="24" t="s">
        <v>358</v>
      </c>
      <c r="E29" s="24" t="s">
        <v>359</v>
      </c>
      <c r="F29" s="24" t="s">
        <v>360</v>
      </c>
      <c r="G29" s="24" t="s">
        <v>361</v>
      </c>
      <c r="H29" s="11" t="s">
        <v>389</v>
      </c>
      <c r="I29" s="28"/>
      <c r="J29" s="35">
        <v>0.02957175925925926</v>
      </c>
      <c r="L29" s="6">
        <f t="shared" si="1"/>
      </c>
      <c r="M29" s="6">
        <f t="shared" si="1"/>
        <v>1</v>
      </c>
      <c r="N29" s="6">
        <f t="shared" si="1"/>
      </c>
    </row>
    <row r="30" spans="1:14" ht="15.75" customHeight="1">
      <c r="A30" s="27">
        <v>16</v>
      </c>
      <c r="B30" s="27">
        <v>20</v>
      </c>
      <c r="C30" s="27">
        <v>21</v>
      </c>
      <c r="D30" s="25" t="s">
        <v>369</v>
      </c>
      <c r="E30" s="25" t="s">
        <v>370</v>
      </c>
      <c r="F30" s="24" t="s">
        <v>371</v>
      </c>
      <c r="G30" s="24" t="s">
        <v>372</v>
      </c>
      <c r="H30" s="11" t="s">
        <v>389</v>
      </c>
      <c r="I30" s="28"/>
      <c r="J30" s="35">
        <v>0.0297337962962963</v>
      </c>
      <c r="L30" s="6">
        <f t="shared" si="1"/>
      </c>
      <c r="M30" s="6">
        <f t="shared" si="1"/>
        <v>1</v>
      </c>
      <c r="N30" s="6">
        <f t="shared" si="1"/>
      </c>
    </row>
    <row r="31" spans="1:14" ht="15.75" customHeight="1">
      <c r="A31" s="27">
        <v>17</v>
      </c>
      <c r="B31" s="27">
        <v>25</v>
      </c>
      <c r="C31" s="27">
        <v>16</v>
      </c>
      <c r="D31" s="24" t="s">
        <v>295</v>
      </c>
      <c r="E31" s="24" t="s">
        <v>353</v>
      </c>
      <c r="F31" s="24" t="s">
        <v>295</v>
      </c>
      <c r="G31" s="24" t="s">
        <v>354</v>
      </c>
      <c r="H31" s="11" t="s">
        <v>389</v>
      </c>
      <c r="I31" s="28"/>
      <c r="J31" s="35">
        <v>0.03732638888888889</v>
      </c>
      <c r="L31" s="6">
        <f t="shared" si="1"/>
      </c>
      <c r="M31" s="6">
        <f t="shared" si="1"/>
        <v>1</v>
      </c>
      <c r="N31" s="6">
        <f t="shared" si="1"/>
      </c>
    </row>
    <row r="32" spans="1:14" ht="15.75" customHeight="1">
      <c r="A32" s="52" t="str">
        <f>H33</f>
        <v>MIXTES</v>
      </c>
      <c r="B32" s="53"/>
      <c r="C32" s="53"/>
      <c r="D32" s="53"/>
      <c r="E32" s="53"/>
      <c r="F32" s="53"/>
      <c r="G32" s="53"/>
      <c r="H32" s="53"/>
      <c r="I32" s="53"/>
      <c r="J32" s="54"/>
      <c r="L32" s="6"/>
      <c r="M32" s="6"/>
      <c r="N32" s="6"/>
    </row>
    <row r="33" spans="1:14" ht="15.75" customHeight="1">
      <c r="A33" s="27">
        <v>1</v>
      </c>
      <c r="B33" s="27">
        <v>14</v>
      </c>
      <c r="C33" s="27">
        <v>24</v>
      </c>
      <c r="D33" s="25" t="s">
        <v>378</v>
      </c>
      <c r="E33" s="25" t="s">
        <v>262</v>
      </c>
      <c r="F33" s="24" t="s">
        <v>379</v>
      </c>
      <c r="G33" s="24" t="s">
        <v>380</v>
      </c>
      <c r="H33" s="15" t="s">
        <v>144</v>
      </c>
      <c r="I33" s="28"/>
      <c r="J33" s="35">
        <v>0.026342592592592588</v>
      </c>
      <c r="L33" s="6">
        <f aca="true" t="shared" si="2" ref="L33:N35">IF(LEFT($H33,1)=L$5,1,"")</f>
      </c>
      <c r="M33" s="6">
        <f t="shared" si="2"/>
      </c>
      <c r="N33" s="6">
        <f t="shared" si="2"/>
        <v>1</v>
      </c>
    </row>
    <row r="34" spans="1:14" ht="15.75" customHeight="1">
      <c r="A34" s="27">
        <v>2</v>
      </c>
      <c r="B34" s="27">
        <v>19</v>
      </c>
      <c r="C34" s="27">
        <v>26</v>
      </c>
      <c r="D34" s="24" t="s">
        <v>384</v>
      </c>
      <c r="E34" s="24" t="s">
        <v>385</v>
      </c>
      <c r="F34" s="24" t="s">
        <v>386</v>
      </c>
      <c r="G34" s="24" t="s">
        <v>387</v>
      </c>
      <c r="H34" s="15" t="s">
        <v>144</v>
      </c>
      <c r="I34" s="29"/>
      <c r="J34" s="35">
        <v>0.0296412037037037</v>
      </c>
      <c r="L34" s="6">
        <f t="shared" si="2"/>
      </c>
      <c r="M34" s="6">
        <f t="shared" si="2"/>
      </c>
      <c r="N34" s="6">
        <f t="shared" si="2"/>
        <v>1</v>
      </c>
    </row>
    <row r="35" spans="1:14" ht="15.75" customHeight="1">
      <c r="A35" s="27">
        <v>3</v>
      </c>
      <c r="B35" s="27">
        <v>24</v>
      </c>
      <c r="C35" s="27">
        <v>25</v>
      </c>
      <c r="D35" s="25" t="s">
        <v>381</v>
      </c>
      <c r="E35" s="25" t="s">
        <v>195</v>
      </c>
      <c r="F35" s="24" t="s">
        <v>382</v>
      </c>
      <c r="G35" s="24" t="s">
        <v>383</v>
      </c>
      <c r="H35" s="15" t="s">
        <v>144</v>
      </c>
      <c r="I35" s="29"/>
      <c r="J35" s="35">
        <v>0.03460648148148148</v>
      </c>
      <c r="L35" s="6">
        <f t="shared" si="2"/>
      </c>
      <c r="M35" s="6">
        <f t="shared" si="2"/>
      </c>
      <c r="N35" s="6">
        <f t="shared" si="2"/>
        <v>1</v>
      </c>
    </row>
    <row r="36" spans="12:14" ht="15.75">
      <c r="L36" s="6">
        <f aca="true" t="shared" si="3" ref="L36:N49">IF(LEFT($H36,1)=L$5,1,"")</f>
      </c>
      <c r="M36" s="6">
        <f t="shared" si="3"/>
      </c>
      <c r="N36" s="6">
        <f t="shared" si="3"/>
      </c>
    </row>
    <row r="37" spans="12:14" ht="15.75">
      <c r="L37" s="6">
        <f t="shared" si="3"/>
      </c>
      <c r="M37" s="6">
        <f t="shared" si="3"/>
      </c>
      <c r="N37" s="6">
        <f t="shared" si="3"/>
      </c>
    </row>
    <row r="38" spans="12:14" ht="15.75">
      <c r="L38" s="6">
        <f t="shared" si="3"/>
      </c>
      <c r="M38" s="6">
        <f t="shared" si="3"/>
      </c>
      <c r="N38" s="6">
        <f t="shared" si="3"/>
      </c>
    </row>
    <row r="39" spans="12:14" ht="15.75">
      <c r="L39" s="6">
        <f t="shared" si="3"/>
      </c>
      <c r="M39" s="6">
        <f t="shared" si="3"/>
      </c>
      <c r="N39" s="6">
        <f t="shared" si="3"/>
      </c>
    </row>
    <row r="40" spans="12:14" ht="15.75">
      <c r="L40" s="6">
        <f t="shared" si="3"/>
      </c>
      <c r="M40" s="6">
        <f t="shared" si="3"/>
      </c>
      <c r="N40" s="6">
        <f t="shared" si="3"/>
      </c>
    </row>
    <row r="41" spans="12:14" ht="15.75">
      <c r="L41" s="6">
        <f t="shared" si="3"/>
      </c>
      <c r="M41" s="6">
        <f t="shared" si="3"/>
      </c>
      <c r="N41" s="6">
        <f t="shared" si="3"/>
      </c>
    </row>
    <row r="42" spans="12:14" ht="15.75">
      <c r="L42" s="6">
        <f t="shared" si="3"/>
      </c>
      <c r="M42" s="6">
        <f t="shared" si="3"/>
      </c>
      <c r="N42" s="6">
        <f t="shared" si="3"/>
      </c>
    </row>
    <row r="43" spans="12:14" ht="15.75">
      <c r="L43" s="6">
        <f t="shared" si="3"/>
      </c>
      <c r="M43" s="6">
        <f t="shared" si="3"/>
      </c>
      <c r="N43" s="6">
        <f t="shared" si="3"/>
      </c>
    </row>
    <row r="44" spans="12:14" ht="15.75">
      <c r="L44" s="6">
        <f t="shared" si="3"/>
      </c>
      <c r="M44" s="6">
        <f t="shared" si="3"/>
      </c>
      <c r="N44" s="6">
        <f t="shared" si="3"/>
      </c>
    </row>
    <row r="45" spans="12:14" ht="15.75">
      <c r="L45" s="6">
        <f t="shared" si="3"/>
      </c>
      <c r="M45" s="6">
        <f t="shared" si="3"/>
      </c>
      <c r="N45" s="6">
        <f t="shared" si="3"/>
      </c>
    </row>
    <row r="46" spans="12:14" ht="15.75">
      <c r="L46" s="6">
        <f t="shared" si="3"/>
      </c>
      <c r="M46" s="6">
        <f t="shared" si="3"/>
      </c>
      <c r="N46" s="6">
        <f t="shared" si="3"/>
      </c>
    </row>
    <row r="47" spans="12:14" ht="15.75">
      <c r="L47" s="6">
        <f t="shared" si="3"/>
      </c>
      <c r="M47" s="6">
        <f t="shared" si="3"/>
      </c>
      <c r="N47" s="6">
        <f t="shared" si="3"/>
      </c>
    </row>
    <row r="48" spans="12:14" ht="15.75">
      <c r="L48" s="6">
        <f t="shared" si="3"/>
      </c>
      <c r="M48" s="6">
        <f t="shared" si="3"/>
      </c>
      <c r="N48" s="6">
        <f t="shared" si="3"/>
      </c>
    </row>
    <row r="49" spans="12:14" ht="15.75">
      <c r="L49" s="6">
        <f t="shared" si="3"/>
      </c>
      <c r="M49" s="6">
        <f t="shared" si="3"/>
      </c>
      <c r="N49" s="6">
        <f t="shared" si="3"/>
      </c>
    </row>
    <row r="50" spans="12:14" ht="15.75">
      <c r="L50" s="6">
        <f aca="true" t="shared" si="4" ref="L50:N69">IF(LEFT($H50,1)=L$5,1,"")</f>
      </c>
      <c r="M50" s="6">
        <f t="shared" si="4"/>
      </c>
      <c r="N50" s="6">
        <f t="shared" si="4"/>
      </c>
    </row>
    <row r="51" spans="12:14" ht="15.75">
      <c r="L51" s="6">
        <f t="shared" si="4"/>
      </c>
      <c r="M51" s="6">
        <f t="shared" si="4"/>
      </c>
      <c r="N51" s="6">
        <f t="shared" si="4"/>
      </c>
    </row>
    <row r="52" spans="12:14" ht="15.75">
      <c r="L52" s="6">
        <f t="shared" si="4"/>
      </c>
      <c r="M52" s="6">
        <f t="shared" si="4"/>
      </c>
      <c r="N52" s="6">
        <f t="shared" si="4"/>
      </c>
    </row>
    <row r="53" spans="12:14" ht="15.75">
      <c r="L53" s="6">
        <f t="shared" si="4"/>
      </c>
      <c r="M53" s="6">
        <f t="shared" si="4"/>
      </c>
      <c r="N53" s="6">
        <f t="shared" si="4"/>
      </c>
    </row>
    <row r="54" spans="12:14" ht="15.75">
      <c r="L54" s="6">
        <f t="shared" si="4"/>
      </c>
      <c r="M54" s="6">
        <f t="shared" si="4"/>
      </c>
      <c r="N54" s="6">
        <f t="shared" si="4"/>
      </c>
    </row>
    <row r="55" spans="12:14" ht="15.75">
      <c r="L55" s="6">
        <f t="shared" si="4"/>
      </c>
      <c r="M55" s="6">
        <f t="shared" si="4"/>
      </c>
      <c r="N55" s="6">
        <f t="shared" si="4"/>
      </c>
    </row>
    <row r="56" spans="12:14" ht="15.75">
      <c r="L56" s="6">
        <f t="shared" si="4"/>
      </c>
      <c r="M56" s="6">
        <f t="shared" si="4"/>
      </c>
      <c r="N56" s="6">
        <f t="shared" si="4"/>
      </c>
    </row>
    <row r="57" spans="12:14" ht="15.75">
      <c r="L57" s="6">
        <f t="shared" si="4"/>
      </c>
      <c r="M57" s="6">
        <f t="shared" si="4"/>
      </c>
      <c r="N57" s="6">
        <f t="shared" si="4"/>
      </c>
    </row>
    <row r="58" spans="12:14" ht="15.75">
      <c r="L58" s="6">
        <f t="shared" si="4"/>
      </c>
      <c r="M58" s="6">
        <f t="shared" si="4"/>
      </c>
      <c r="N58" s="6">
        <f t="shared" si="4"/>
      </c>
    </row>
    <row r="59" spans="12:14" ht="15.75">
      <c r="L59" s="6">
        <f t="shared" si="4"/>
      </c>
      <c r="M59" s="6">
        <f t="shared" si="4"/>
      </c>
      <c r="N59" s="6">
        <f t="shared" si="4"/>
      </c>
    </row>
    <row r="60" spans="12:14" ht="15.75">
      <c r="L60" s="6">
        <f t="shared" si="4"/>
      </c>
      <c r="M60" s="6">
        <f t="shared" si="4"/>
      </c>
      <c r="N60" s="6">
        <f t="shared" si="4"/>
      </c>
    </row>
    <row r="61" spans="12:14" ht="15.75">
      <c r="L61" s="6">
        <f t="shared" si="4"/>
      </c>
      <c r="M61" s="6">
        <f t="shared" si="4"/>
      </c>
      <c r="N61" s="6">
        <f t="shared" si="4"/>
      </c>
    </row>
    <row r="62" spans="12:14" ht="15.75">
      <c r="L62" s="6">
        <f t="shared" si="4"/>
      </c>
      <c r="M62" s="6">
        <f t="shared" si="4"/>
      </c>
      <c r="N62" s="6">
        <f t="shared" si="4"/>
      </c>
    </row>
    <row r="63" spans="12:14" ht="15.75">
      <c r="L63" s="6">
        <f t="shared" si="4"/>
      </c>
      <c r="M63" s="6">
        <f t="shared" si="4"/>
      </c>
      <c r="N63" s="6">
        <f t="shared" si="4"/>
      </c>
    </row>
    <row r="64" spans="12:14" ht="15.75">
      <c r="L64" s="6">
        <f t="shared" si="4"/>
      </c>
      <c r="M64" s="6">
        <f t="shared" si="4"/>
      </c>
      <c r="N64" s="6">
        <f t="shared" si="4"/>
      </c>
    </row>
    <row r="65" spans="12:14" ht="15.75">
      <c r="L65" s="6">
        <f t="shared" si="4"/>
      </c>
      <c r="M65" s="6">
        <f t="shared" si="4"/>
      </c>
      <c r="N65" s="6">
        <f t="shared" si="4"/>
      </c>
    </row>
    <row r="66" spans="12:14" ht="15.75">
      <c r="L66" s="6">
        <f t="shared" si="4"/>
      </c>
      <c r="M66" s="6">
        <f t="shared" si="4"/>
      </c>
      <c r="N66" s="6">
        <f t="shared" si="4"/>
      </c>
    </row>
    <row r="67" spans="12:14" ht="15.75">
      <c r="L67" s="6">
        <f t="shared" si="4"/>
      </c>
      <c r="M67" s="6">
        <f t="shared" si="4"/>
      </c>
      <c r="N67" s="6">
        <f t="shared" si="4"/>
      </c>
    </row>
    <row r="68" spans="12:14" ht="15.75">
      <c r="L68" s="6">
        <f t="shared" si="4"/>
      </c>
      <c r="M68" s="6">
        <f t="shared" si="4"/>
      </c>
      <c r="N68" s="6">
        <f t="shared" si="4"/>
      </c>
    </row>
    <row r="69" spans="12:14" ht="15.75">
      <c r="L69" s="6">
        <f t="shared" si="4"/>
      </c>
      <c r="M69" s="6">
        <f t="shared" si="4"/>
      </c>
      <c r="N69" s="6">
        <f t="shared" si="4"/>
      </c>
    </row>
    <row r="70" spans="12:14" ht="15.75">
      <c r="L70" s="6">
        <f aca="true" t="shared" si="5" ref="L70:N89">IF(LEFT($H70,1)=L$5,1,"")</f>
      </c>
      <c r="M70" s="6">
        <f t="shared" si="5"/>
      </c>
      <c r="N70" s="6">
        <f t="shared" si="5"/>
      </c>
    </row>
    <row r="71" spans="12:14" ht="15.75">
      <c r="L71" s="6">
        <f t="shared" si="5"/>
      </c>
      <c r="M71" s="6">
        <f t="shared" si="5"/>
      </c>
      <c r="N71" s="6">
        <f t="shared" si="5"/>
      </c>
    </row>
    <row r="72" spans="12:14" ht="15.75">
      <c r="L72" s="6">
        <f t="shared" si="5"/>
      </c>
      <c r="M72" s="6">
        <f t="shared" si="5"/>
      </c>
      <c r="N72" s="6">
        <f t="shared" si="5"/>
      </c>
    </row>
    <row r="73" spans="12:14" ht="15.75">
      <c r="L73" s="6">
        <f t="shared" si="5"/>
      </c>
      <c r="M73" s="6">
        <f t="shared" si="5"/>
      </c>
      <c r="N73" s="6">
        <f t="shared" si="5"/>
      </c>
    </row>
    <row r="74" spans="12:14" ht="15.75">
      <c r="L74" s="6">
        <f t="shared" si="5"/>
      </c>
      <c r="M74" s="6">
        <f t="shared" si="5"/>
      </c>
      <c r="N74" s="6">
        <f t="shared" si="5"/>
      </c>
    </row>
    <row r="75" spans="12:14" ht="15.75">
      <c r="L75" s="6">
        <f t="shared" si="5"/>
      </c>
      <c r="M75" s="6">
        <f t="shared" si="5"/>
      </c>
      <c r="N75" s="6">
        <f t="shared" si="5"/>
      </c>
    </row>
    <row r="76" spans="12:14" ht="15.75">
      <c r="L76" s="6">
        <f t="shared" si="5"/>
      </c>
      <c r="M76" s="6">
        <f t="shared" si="5"/>
      </c>
      <c r="N76" s="6">
        <f t="shared" si="5"/>
      </c>
    </row>
    <row r="77" spans="12:14" ht="15.75">
      <c r="L77" s="6">
        <f t="shared" si="5"/>
      </c>
      <c r="M77" s="6">
        <f t="shared" si="5"/>
      </c>
      <c r="N77" s="6">
        <f t="shared" si="5"/>
      </c>
    </row>
    <row r="78" spans="12:14" ht="15.75">
      <c r="L78" s="6">
        <f t="shared" si="5"/>
      </c>
      <c r="M78" s="6">
        <f t="shared" si="5"/>
      </c>
      <c r="N78" s="6">
        <f t="shared" si="5"/>
      </c>
    </row>
    <row r="79" spans="12:14" ht="15.75">
      <c r="L79" s="6">
        <f t="shared" si="5"/>
      </c>
      <c r="M79" s="6">
        <f t="shared" si="5"/>
      </c>
      <c r="N79" s="6">
        <f t="shared" si="5"/>
      </c>
    </row>
    <row r="80" spans="12:14" ht="15.75">
      <c r="L80" s="6">
        <f t="shared" si="5"/>
      </c>
      <c r="M80" s="6">
        <f t="shared" si="5"/>
      </c>
      <c r="N80" s="6">
        <f t="shared" si="5"/>
      </c>
    </row>
    <row r="81" spans="12:14" ht="15.75">
      <c r="L81" s="6">
        <f t="shared" si="5"/>
      </c>
      <c r="M81" s="6">
        <f t="shared" si="5"/>
      </c>
      <c r="N81" s="6">
        <f t="shared" si="5"/>
      </c>
    </row>
    <row r="82" spans="12:14" ht="15.75">
      <c r="L82" s="6">
        <f t="shared" si="5"/>
      </c>
      <c r="M82" s="6">
        <f t="shared" si="5"/>
      </c>
      <c r="N82" s="6">
        <f t="shared" si="5"/>
      </c>
    </row>
    <row r="83" spans="12:14" ht="15.75">
      <c r="L83" s="6">
        <f t="shared" si="5"/>
      </c>
      <c r="M83" s="6">
        <f t="shared" si="5"/>
      </c>
      <c r="N83" s="6">
        <f t="shared" si="5"/>
      </c>
    </row>
    <row r="84" spans="12:14" ht="15.75">
      <c r="L84" s="6">
        <f t="shared" si="5"/>
      </c>
      <c r="M84" s="6">
        <f t="shared" si="5"/>
      </c>
      <c r="N84" s="6">
        <f t="shared" si="5"/>
      </c>
    </row>
    <row r="85" spans="12:14" ht="15.75">
      <c r="L85" s="6">
        <f t="shared" si="5"/>
      </c>
      <c r="M85" s="6">
        <f t="shared" si="5"/>
      </c>
      <c r="N85" s="6">
        <f t="shared" si="5"/>
      </c>
    </row>
    <row r="86" spans="12:14" ht="15.75">
      <c r="L86" s="6">
        <f t="shared" si="5"/>
      </c>
      <c r="M86" s="6">
        <f t="shared" si="5"/>
      </c>
      <c r="N86" s="6">
        <f t="shared" si="5"/>
      </c>
    </row>
    <row r="87" spans="12:14" ht="15.75">
      <c r="L87" s="6">
        <f t="shared" si="5"/>
      </c>
      <c r="M87" s="6">
        <f t="shared" si="5"/>
      </c>
      <c r="N87" s="6">
        <f t="shared" si="5"/>
      </c>
    </row>
    <row r="88" spans="12:14" ht="15.75">
      <c r="L88" s="6">
        <f t="shared" si="5"/>
      </c>
      <c r="M88" s="6">
        <f t="shared" si="5"/>
      </c>
      <c r="N88" s="6">
        <f t="shared" si="5"/>
      </c>
    </row>
    <row r="89" spans="12:14" ht="15.75">
      <c r="L89" s="6">
        <f t="shared" si="5"/>
      </c>
      <c r="M89" s="6">
        <f t="shared" si="5"/>
      </c>
      <c r="N89" s="6">
        <f t="shared" si="5"/>
      </c>
    </row>
    <row r="90" spans="12:14" ht="15.75">
      <c r="L90" s="6">
        <f aca="true" t="shared" si="6" ref="L90:N96">IF(LEFT($H90,1)=L$5,1,"")</f>
      </c>
      <c r="M90" s="6">
        <f t="shared" si="6"/>
      </c>
      <c r="N90" s="6">
        <f t="shared" si="6"/>
      </c>
    </row>
    <row r="91" spans="12:14" ht="15.75">
      <c r="L91" s="6">
        <f t="shared" si="6"/>
      </c>
      <c r="M91" s="6">
        <f t="shared" si="6"/>
      </c>
      <c r="N91" s="6">
        <f t="shared" si="6"/>
      </c>
    </row>
    <row r="92" spans="12:14" ht="15.75">
      <c r="L92" s="6">
        <f t="shared" si="6"/>
      </c>
      <c r="M92" s="6">
        <f t="shared" si="6"/>
      </c>
      <c r="N92" s="6">
        <f t="shared" si="6"/>
      </c>
    </row>
    <row r="93" spans="12:14" ht="15.75">
      <c r="L93" s="6">
        <f t="shared" si="6"/>
      </c>
      <c r="M93" s="6">
        <f t="shared" si="6"/>
      </c>
      <c r="N93" s="6">
        <f t="shared" si="6"/>
      </c>
    </row>
    <row r="94" spans="12:14" ht="15.75">
      <c r="L94" s="6">
        <f t="shared" si="6"/>
      </c>
      <c r="M94" s="6">
        <f t="shared" si="6"/>
      </c>
      <c r="N94" s="6">
        <f t="shared" si="6"/>
      </c>
    </row>
    <row r="95" spans="12:14" ht="15.75">
      <c r="L95" s="6">
        <f t="shared" si="6"/>
      </c>
      <c r="M95" s="6">
        <f t="shared" si="6"/>
      </c>
      <c r="N95" s="6">
        <f t="shared" si="6"/>
      </c>
    </row>
    <row r="96" spans="12:14" ht="15.75">
      <c r="L96" s="6">
        <f t="shared" si="6"/>
      </c>
      <c r="M96" s="6">
        <f t="shared" si="6"/>
      </c>
      <c r="N96" s="6">
        <f t="shared" si="6"/>
      </c>
    </row>
  </sheetData>
  <mergeCells count="14">
    <mergeCell ref="D2:I2"/>
    <mergeCell ref="H3:I4"/>
    <mergeCell ref="D3:G4"/>
    <mergeCell ref="D5:E5"/>
    <mergeCell ref="F5:G5"/>
    <mergeCell ref="H5:H6"/>
    <mergeCell ref="I5:I6"/>
    <mergeCell ref="A7:J7"/>
    <mergeCell ref="A14:J14"/>
    <mergeCell ref="A32:J32"/>
    <mergeCell ref="J5:J6"/>
    <mergeCell ref="A5:A6"/>
    <mergeCell ref="C5:C6"/>
    <mergeCell ref="B5:B6"/>
  </mergeCells>
  <printOptions/>
  <pageMargins left="0.36" right="0.5905511811023623" top="0.27" bottom="0.43" header="0.5118110236220472" footer="0.23"/>
  <pageSetup horizontalDpi="300" verticalDpi="300" orientation="landscape" r:id="rId2"/>
  <headerFooter alignWithMargins="0"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5"/>
  <sheetViews>
    <sheetView workbookViewId="0" topLeftCell="A1">
      <selection activeCell="C13" sqref="C13"/>
    </sheetView>
  </sheetViews>
  <sheetFormatPr defaultColWidth="11.421875" defaultRowHeight="12.75"/>
  <cols>
    <col min="1" max="2" width="7.28125" style="1" customWidth="1"/>
    <col min="3" max="3" width="22.7109375" style="1" customWidth="1"/>
    <col min="4" max="5" width="18.7109375" style="1" customWidth="1"/>
    <col min="6" max="6" width="15.00390625" style="1" customWidth="1"/>
    <col min="7" max="10" width="11.421875" style="1" customWidth="1"/>
    <col min="11" max="13" width="4.8515625" style="1" customWidth="1"/>
    <col min="14" max="16384" width="11.421875" style="1" customWidth="1"/>
  </cols>
  <sheetData>
    <row r="1" spans="3:8" ht="15.75">
      <c r="C1" s="3" t="s">
        <v>9</v>
      </c>
      <c r="D1" s="4"/>
      <c r="E1" s="4"/>
      <c r="F1" s="4"/>
      <c r="G1" s="4"/>
      <c r="H1" s="5" t="s">
        <v>10</v>
      </c>
    </row>
    <row r="2" spans="3:8" ht="15.75">
      <c r="C2" s="47" t="s">
        <v>11</v>
      </c>
      <c r="D2" s="47"/>
      <c r="E2" s="47"/>
      <c r="F2" s="47"/>
      <c r="G2" s="47"/>
      <c r="H2" s="47"/>
    </row>
    <row r="3" spans="3:8" ht="15.75">
      <c r="C3" s="50" t="s">
        <v>13</v>
      </c>
      <c r="D3" s="50"/>
      <c r="E3" s="50"/>
      <c r="F3" s="50"/>
      <c r="G3" s="48" t="s">
        <v>145</v>
      </c>
      <c r="H3" s="48"/>
    </row>
    <row r="4" spans="3:8" ht="15.75">
      <c r="C4" s="51"/>
      <c r="D4" s="51"/>
      <c r="E4" s="51"/>
      <c r="F4" s="51"/>
      <c r="G4" s="49"/>
      <c r="H4" s="49"/>
    </row>
    <row r="5" spans="1:13" s="9" customFormat="1" ht="15">
      <c r="A5" s="46" t="s">
        <v>0</v>
      </c>
      <c r="B5" s="46" t="s">
        <v>1</v>
      </c>
      <c r="C5" s="46" t="s">
        <v>3</v>
      </c>
      <c r="D5" s="46"/>
      <c r="E5" s="46" t="s">
        <v>2</v>
      </c>
      <c r="F5" s="46"/>
      <c r="G5" s="46" t="s">
        <v>4</v>
      </c>
      <c r="H5" s="46" t="s">
        <v>5</v>
      </c>
      <c r="I5" s="46" t="s">
        <v>6</v>
      </c>
      <c r="K5" s="31" t="s">
        <v>117</v>
      </c>
      <c r="L5" s="31" t="s">
        <v>17</v>
      </c>
      <c r="M5" s="31" t="s">
        <v>50</v>
      </c>
    </row>
    <row r="6" spans="1:13" s="9" customFormat="1" ht="15">
      <c r="A6" s="46"/>
      <c r="B6" s="46"/>
      <c r="C6" s="10" t="s">
        <v>7</v>
      </c>
      <c r="D6" s="10" t="s">
        <v>8</v>
      </c>
      <c r="E6" s="10" t="s">
        <v>7</v>
      </c>
      <c r="F6" s="10" t="s">
        <v>8</v>
      </c>
      <c r="G6" s="46"/>
      <c r="H6" s="46"/>
      <c r="I6" s="46"/>
      <c r="K6" s="30">
        <f>SUM(K7:K76)</f>
        <v>5</v>
      </c>
      <c r="L6" s="30">
        <f>SUM(L7:L76)</f>
        <v>30</v>
      </c>
      <c r="M6" s="30">
        <f>SUM(M7:M76)</f>
        <v>11</v>
      </c>
    </row>
    <row r="7" spans="1:13" ht="15.75">
      <c r="A7" s="27">
        <v>1</v>
      </c>
      <c r="B7" s="8">
        <v>36</v>
      </c>
      <c r="C7" s="7" t="s">
        <v>271</v>
      </c>
      <c r="D7" s="7" t="s">
        <v>272</v>
      </c>
      <c r="E7" s="7" t="s">
        <v>251</v>
      </c>
      <c r="F7" s="7" t="s">
        <v>273</v>
      </c>
      <c r="G7" s="11" t="s">
        <v>142</v>
      </c>
      <c r="H7" s="13" t="s">
        <v>28</v>
      </c>
      <c r="I7" s="34">
        <v>0.04280092592592593</v>
      </c>
      <c r="K7" s="6">
        <f aca="true" t="shared" si="0" ref="K7:M26">IF(LEFT($G7,1)=K$5,1,"")</f>
      </c>
      <c r="L7" s="6">
        <f t="shared" si="0"/>
        <v>1</v>
      </c>
      <c r="M7" s="6">
        <f t="shared" si="0"/>
      </c>
    </row>
    <row r="8" spans="1:13" ht="15.75">
      <c r="A8" s="27">
        <v>2</v>
      </c>
      <c r="B8" s="8">
        <v>18</v>
      </c>
      <c r="C8" s="7" t="s">
        <v>209</v>
      </c>
      <c r="D8" s="20" t="s">
        <v>210</v>
      </c>
      <c r="E8" s="7" t="s">
        <v>211</v>
      </c>
      <c r="F8" s="20" t="s">
        <v>212</v>
      </c>
      <c r="G8" s="11" t="s">
        <v>142</v>
      </c>
      <c r="H8" s="12" t="s">
        <v>14</v>
      </c>
      <c r="I8" s="34">
        <v>0.04387731481481482</v>
      </c>
      <c r="K8" s="6">
        <f t="shared" si="0"/>
      </c>
      <c r="L8" s="6">
        <f t="shared" si="0"/>
        <v>1</v>
      </c>
      <c r="M8" s="6">
        <f t="shared" si="0"/>
      </c>
    </row>
    <row r="9" spans="1:13" ht="15.75">
      <c r="A9" s="27">
        <v>3</v>
      </c>
      <c r="B9" s="8">
        <v>23</v>
      </c>
      <c r="C9" s="7" t="s">
        <v>224</v>
      </c>
      <c r="D9" s="7" t="s">
        <v>225</v>
      </c>
      <c r="E9" s="7" t="s">
        <v>222</v>
      </c>
      <c r="F9" s="7" t="s">
        <v>226</v>
      </c>
      <c r="G9" s="11" t="s">
        <v>142</v>
      </c>
      <c r="H9" s="12" t="s">
        <v>14</v>
      </c>
      <c r="I9" s="34">
        <v>0.048310185185185185</v>
      </c>
      <c r="K9" s="6">
        <f t="shared" si="0"/>
      </c>
      <c r="L9" s="6">
        <f t="shared" si="0"/>
        <v>1</v>
      </c>
      <c r="M9" s="6">
        <f t="shared" si="0"/>
      </c>
    </row>
    <row r="10" spans="1:13" ht="15.75">
      <c r="A10" s="27">
        <v>4</v>
      </c>
      <c r="B10" s="8">
        <v>8</v>
      </c>
      <c r="C10" s="7" t="s">
        <v>174</v>
      </c>
      <c r="D10" s="7" t="s">
        <v>175</v>
      </c>
      <c r="E10" s="7" t="s">
        <v>176</v>
      </c>
      <c r="F10" s="7" t="s">
        <v>177</v>
      </c>
      <c r="G10" s="11" t="s">
        <v>142</v>
      </c>
      <c r="H10" s="12" t="s">
        <v>14</v>
      </c>
      <c r="I10" s="34">
        <v>0.05104166666666667</v>
      </c>
      <c r="K10" s="6">
        <f t="shared" si="0"/>
      </c>
      <c r="L10" s="6">
        <f t="shared" si="0"/>
        <v>1</v>
      </c>
      <c r="M10" s="6">
        <f t="shared" si="0"/>
      </c>
    </row>
    <row r="11" spans="1:13" ht="15.75">
      <c r="A11" s="27">
        <v>5</v>
      </c>
      <c r="B11" s="8">
        <v>46</v>
      </c>
      <c r="C11" s="21" t="s">
        <v>393</v>
      </c>
      <c r="D11" s="21" t="s">
        <v>394</v>
      </c>
      <c r="E11" s="21" t="s">
        <v>395</v>
      </c>
      <c r="F11" s="21" t="s">
        <v>169</v>
      </c>
      <c r="G11" s="15" t="s">
        <v>144</v>
      </c>
      <c r="H11" s="14" t="s">
        <v>141</v>
      </c>
      <c r="I11" s="34">
        <v>0.05148148148148148</v>
      </c>
      <c r="K11" s="6">
        <f t="shared" si="0"/>
      </c>
      <c r="L11" s="6">
        <f t="shared" si="0"/>
      </c>
      <c r="M11" s="6">
        <f t="shared" si="0"/>
        <v>1</v>
      </c>
    </row>
    <row r="12" spans="1:13" ht="15.75">
      <c r="A12" s="27">
        <v>6</v>
      </c>
      <c r="B12" s="8">
        <v>45</v>
      </c>
      <c r="C12" s="21" t="s">
        <v>299</v>
      </c>
      <c r="D12" s="21" t="s">
        <v>300</v>
      </c>
      <c r="E12" s="21" t="s">
        <v>301</v>
      </c>
      <c r="F12" s="21" t="s">
        <v>302</v>
      </c>
      <c r="G12" s="11" t="s">
        <v>142</v>
      </c>
      <c r="H12" s="12" t="s">
        <v>14</v>
      </c>
      <c r="I12" s="34">
        <v>0.05267361111111111</v>
      </c>
      <c r="K12" s="6">
        <f t="shared" si="0"/>
      </c>
      <c r="L12" s="6">
        <f t="shared" si="0"/>
        <v>1</v>
      </c>
      <c r="M12" s="6">
        <f t="shared" si="0"/>
      </c>
    </row>
    <row r="13" spans="1:13" ht="18.75" customHeight="1">
      <c r="A13" s="27">
        <v>7</v>
      </c>
      <c r="B13" s="8">
        <v>11</v>
      </c>
      <c r="C13" s="7" t="s">
        <v>184</v>
      </c>
      <c r="D13" s="7" t="s">
        <v>185</v>
      </c>
      <c r="E13" s="7" t="s">
        <v>186</v>
      </c>
      <c r="F13" s="7" t="s">
        <v>187</v>
      </c>
      <c r="G13" s="11" t="s">
        <v>142</v>
      </c>
      <c r="H13" s="12" t="s">
        <v>14</v>
      </c>
      <c r="I13" s="34">
        <v>0.052835648148148145</v>
      </c>
      <c r="K13" s="6">
        <f t="shared" si="0"/>
      </c>
      <c r="L13" s="6">
        <f t="shared" si="0"/>
        <v>1</v>
      </c>
      <c r="M13" s="6">
        <f t="shared" si="0"/>
      </c>
    </row>
    <row r="14" spans="1:13" ht="15.75">
      <c r="A14" s="27">
        <v>8</v>
      </c>
      <c r="B14" s="8">
        <v>31</v>
      </c>
      <c r="C14" s="7" t="s">
        <v>251</v>
      </c>
      <c r="D14" s="7" t="s">
        <v>252</v>
      </c>
      <c r="E14" s="7" t="s">
        <v>253</v>
      </c>
      <c r="F14" s="7" t="s">
        <v>254</v>
      </c>
      <c r="G14" s="11" t="s">
        <v>142</v>
      </c>
      <c r="H14" s="13" t="s">
        <v>28</v>
      </c>
      <c r="I14" s="34">
        <v>0.05350694444444445</v>
      </c>
      <c r="K14" s="6">
        <f t="shared" si="0"/>
      </c>
      <c r="L14" s="6">
        <f t="shared" si="0"/>
        <v>1</v>
      </c>
      <c r="M14" s="6">
        <f t="shared" si="0"/>
      </c>
    </row>
    <row r="15" spans="1:13" ht="18.75" customHeight="1">
      <c r="A15" s="27">
        <v>9</v>
      </c>
      <c r="B15" s="8">
        <v>12</v>
      </c>
      <c r="C15" s="7" t="s">
        <v>188</v>
      </c>
      <c r="D15" s="7" t="s">
        <v>189</v>
      </c>
      <c r="E15" s="7" t="s">
        <v>190</v>
      </c>
      <c r="F15" s="7" t="s">
        <v>191</v>
      </c>
      <c r="G15" s="11" t="s">
        <v>142</v>
      </c>
      <c r="H15" s="12" t="s">
        <v>14</v>
      </c>
      <c r="I15" s="34">
        <v>0.05528935185185185</v>
      </c>
      <c r="K15" s="6">
        <f t="shared" si="0"/>
      </c>
      <c r="L15" s="6">
        <f t="shared" si="0"/>
        <v>1</v>
      </c>
      <c r="M15" s="6">
        <f t="shared" si="0"/>
      </c>
    </row>
    <row r="16" spans="1:13" ht="15.75">
      <c r="A16" s="27">
        <v>10</v>
      </c>
      <c r="B16" s="8">
        <v>4</v>
      </c>
      <c r="C16" s="7" t="s">
        <v>158</v>
      </c>
      <c r="D16" s="7" t="s">
        <v>159</v>
      </c>
      <c r="E16" s="7" t="s">
        <v>160</v>
      </c>
      <c r="F16" s="7" t="s">
        <v>161</v>
      </c>
      <c r="G16" s="11" t="s">
        <v>142</v>
      </c>
      <c r="H16" s="12" t="s">
        <v>14</v>
      </c>
      <c r="I16" s="34">
        <v>0.05623842592592593</v>
      </c>
      <c r="K16" s="6">
        <f t="shared" si="0"/>
      </c>
      <c r="L16" s="6">
        <f t="shared" si="0"/>
        <v>1</v>
      </c>
      <c r="M16" s="6">
        <f t="shared" si="0"/>
      </c>
    </row>
    <row r="17" spans="1:13" ht="18.75" customHeight="1">
      <c r="A17" s="27">
        <v>11</v>
      </c>
      <c r="B17" s="8">
        <v>26</v>
      </c>
      <c r="C17" s="7" t="s">
        <v>235</v>
      </c>
      <c r="D17" s="7" t="s">
        <v>236</v>
      </c>
      <c r="E17" s="7" t="s">
        <v>237</v>
      </c>
      <c r="F17" s="7" t="s">
        <v>238</v>
      </c>
      <c r="G17" s="11" t="s">
        <v>142</v>
      </c>
      <c r="H17" s="13" t="s">
        <v>28</v>
      </c>
      <c r="I17" s="34">
        <v>0.05748842592592593</v>
      </c>
      <c r="K17" s="6">
        <f t="shared" si="0"/>
      </c>
      <c r="L17" s="6">
        <f t="shared" si="0"/>
        <v>1</v>
      </c>
      <c r="M17" s="6">
        <f t="shared" si="0"/>
      </c>
    </row>
    <row r="18" spans="1:13" ht="18.75" customHeight="1">
      <c r="A18" s="27">
        <v>12</v>
      </c>
      <c r="B18" s="8">
        <v>13</v>
      </c>
      <c r="C18" s="7" t="s">
        <v>192</v>
      </c>
      <c r="D18" s="7" t="s">
        <v>193</v>
      </c>
      <c r="E18" s="7" t="s">
        <v>194</v>
      </c>
      <c r="F18" s="7" t="s">
        <v>195</v>
      </c>
      <c r="G18" s="11" t="s">
        <v>142</v>
      </c>
      <c r="H18" s="12" t="s">
        <v>14</v>
      </c>
      <c r="I18" s="34">
        <v>0.05850694444444445</v>
      </c>
      <c r="K18" s="6">
        <f t="shared" si="0"/>
      </c>
      <c r="L18" s="6">
        <f t="shared" si="0"/>
        <v>1</v>
      </c>
      <c r="M18" s="6">
        <f t="shared" si="0"/>
      </c>
    </row>
    <row r="19" spans="1:13" ht="15.75">
      <c r="A19" s="27">
        <v>13</v>
      </c>
      <c r="B19" s="8">
        <v>28</v>
      </c>
      <c r="C19" s="7" t="s">
        <v>243</v>
      </c>
      <c r="D19" s="7" t="s">
        <v>82</v>
      </c>
      <c r="E19" s="7" t="s">
        <v>244</v>
      </c>
      <c r="F19" s="7" t="s">
        <v>54</v>
      </c>
      <c r="G19" s="11" t="s">
        <v>142</v>
      </c>
      <c r="H19" s="13" t="s">
        <v>28</v>
      </c>
      <c r="I19" s="34">
        <v>0.0587962962962963</v>
      </c>
      <c r="K19" s="6">
        <f t="shared" si="0"/>
      </c>
      <c r="L19" s="6">
        <f t="shared" si="0"/>
        <v>1</v>
      </c>
      <c r="M19" s="6">
        <f t="shared" si="0"/>
      </c>
    </row>
    <row r="20" spans="1:13" ht="15.75">
      <c r="A20" s="27">
        <v>14</v>
      </c>
      <c r="B20" s="8">
        <v>25</v>
      </c>
      <c r="C20" s="7" t="s">
        <v>231</v>
      </c>
      <c r="D20" s="7" t="s">
        <v>232</v>
      </c>
      <c r="E20" s="7" t="s">
        <v>233</v>
      </c>
      <c r="F20" s="7" t="s">
        <v>234</v>
      </c>
      <c r="G20" s="15" t="s">
        <v>144</v>
      </c>
      <c r="H20" s="13" t="s">
        <v>28</v>
      </c>
      <c r="I20" s="34">
        <v>0.05943287037037037</v>
      </c>
      <c r="K20" s="6">
        <f t="shared" si="0"/>
      </c>
      <c r="L20" s="6">
        <f t="shared" si="0"/>
      </c>
      <c r="M20" s="6">
        <f t="shared" si="0"/>
        <v>1</v>
      </c>
    </row>
    <row r="21" spans="1:13" ht="18.75" customHeight="1">
      <c r="A21" s="27">
        <v>15</v>
      </c>
      <c r="B21" s="8">
        <v>10</v>
      </c>
      <c r="C21" s="7" t="s">
        <v>180</v>
      </c>
      <c r="D21" s="7" t="s">
        <v>181</v>
      </c>
      <c r="E21" s="7" t="s">
        <v>182</v>
      </c>
      <c r="F21" s="7" t="s">
        <v>183</v>
      </c>
      <c r="G21" s="11" t="s">
        <v>142</v>
      </c>
      <c r="H21" s="12" t="s">
        <v>14</v>
      </c>
      <c r="I21" s="34">
        <v>0.05962962962962962</v>
      </c>
      <c r="K21" s="6">
        <f t="shared" si="0"/>
      </c>
      <c r="L21" s="6">
        <f t="shared" si="0"/>
        <v>1</v>
      </c>
      <c r="M21" s="6">
        <f t="shared" si="0"/>
      </c>
    </row>
    <row r="22" spans="1:13" ht="15.75">
      <c r="A22" s="27">
        <v>16</v>
      </c>
      <c r="B22" s="8">
        <v>42</v>
      </c>
      <c r="C22" s="7" t="s">
        <v>290</v>
      </c>
      <c r="D22" s="7" t="s">
        <v>80</v>
      </c>
      <c r="E22" s="7" t="s">
        <v>291</v>
      </c>
      <c r="F22" s="7" t="s">
        <v>292</v>
      </c>
      <c r="G22" s="15" t="s">
        <v>144</v>
      </c>
      <c r="H22" s="17" t="s">
        <v>72</v>
      </c>
      <c r="I22" s="34">
        <v>0.0596875</v>
      </c>
      <c r="K22" s="6">
        <f t="shared" si="0"/>
      </c>
      <c r="L22" s="6">
        <f t="shared" si="0"/>
      </c>
      <c r="M22" s="6">
        <f t="shared" si="0"/>
        <v>1</v>
      </c>
    </row>
    <row r="23" spans="1:13" ht="15.75">
      <c r="A23" s="27">
        <v>17</v>
      </c>
      <c r="B23" s="8">
        <v>38</v>
      </c>
      <c r="C23" s="7" t="s">
        <v>276</v>
      </c>
      <c r="D23" s="7" t="s">
        <v>277</v>
      </c>
      <c r="E23" s="7" t="s">
        <v>51</v>
      </c>
      <c r="F23" s="7" t="s">
        <v>278</v>
      </c>
      <c r="G23" s="11" t="s">
        <v>142</v>
      </c>
      <c r="H23" s="14" t="s">
        <v>141</v>
      </c>
      <c r="I23" s="34">
        <v>0.05983796296296296</v>
      </c>
      <c r="K23" s="6">
        <f t="shared" si="0"/>
      </c>
      <c r="L23" s="6">
        <f t="shared" si="0"/>
        <v>1</v>
      </c>
      <c r="M23" s="6">
        <f t="shared" si="0"/>
      </c>
    </row>
    <row r="24" spans="1:13" ht="15.75">
      <c r="A24" s="27">
        <v>18</v>
      </c>
      <c r="B24" s="8">
        <v>37</v>
      </c>
      <c r="C24" s="7" t="s">
        <v>274</v>
      </c>
      <c r="D24" s="7" t="s">
        <v>212</v>
      </c>
      <c r="E24" s="7" t="s">
        <v>275</v>
      </c>
      <c r="F24" s="7" t="s">
        <v>123</v>
      </c>
      <c r="G24" s="11" t="s">
        <v>142</v>
      </c>
      <c r="H24" s="13" t="s">
        <v>28</v>
      </c>
      <c r="I24" s="34">
        <v>0.06068287037037037</v>
      </c>
      <c r="K24" s="6">
        <f t="shared" si="0"/>
      </c>
      <c r="L24" s="6">
        <f t="shared" si="0"/>
        <v>1</v>
      </c>
      <c r="M24" s="6">
        <f t="shared" si="0"/>
      </c>
    </row>
    <row r="25" spans="1:13" ht="15.75">
      <c r="A25" s="27">
        <v>19</v>
      </c>
      <c r="B25" s="8">
        <v>32</v>
      </c>
      <c r="C25" s="7" t="s">
        <v>255</v>
      </c>
      <c r="D25" s="7" t="s">
        <v>256</v>
      </c>
      <c r="E25" s="7" t="s">
        <v>257</v>
      </c>
      <c r="F25" s="7" t="s">
        <v>258</v>
      </c>
      <c r="G25" s="11" t="s">
        <v>142</v>
      </c>
      <c r="H25" s="13" t="s">
        <v>28</v>
      </c>
      <c r="I25" s="34">
        <v>0.0615162037037037</v>
      </c>
      <c r="K25" s="6">
        <f t="shared" si="0"/>
      </c>
      <c r="L25" s="6">
        <f t="shared" si="0"/>
        <v>1</v>
      </c>
      <c r="M25" s="6">
        <f t="shared" si="0"/>
      </c>
    </row>
    <row r="26" spans="1:13" ht="15.75">
      <c r="A26" s="27">
        <v>20</v>
      </c>
      <c r="B26" s="8">
        <v>5</v>
      </c>
      <c r="C26" s="7" t="s">
        <v>162</v>
      </c>
      <c r="D26" s="7" t="s">
        <v>163</v>
      </c>
      <c r="E26" s="7" t="s">
        <v>164</v>
      </c>
      <c r="F26" s="7" t="s">
        <v>165</v>
      </c>
      <c r="G26" s="11" t="s">
        <v>142</v>
      </c>
      <c r="H26" s="12" t="s">
        <v>14</v>
      </c>
      <c r="I26" s="34">
        <v>0.06350694444444445</v>
      </c>
      <c r="K26" s="6">
        <f t="shared" si="0"/>
      </c>
      <c r="L26" s="6">
        <f t="shared" si="0"/>
        <v>1</v>
      </c>
      <c r="M26" s="6">
        <f t="shared" si="0"/>
      </c>
    </row>
    <row r="27" spans="1:13" ht="15.75">
      <c r="A27" s="27">
        <v>21</v>
      </c>
      <c r="B27" s="8">
        <v>29</v>
      </c>
      <c r="C27" s="7" t="s">
        <v>192</v>
      </c>
      <c r="D27" s="7" t="s">
        <v>245</v>
      </c>
      <c r="E27" s="7" t="s">
        <v>246</v>
      </c>
      <c r="F27" s="7" t="s">
        <v>247</v>
      </c>
      <c r="G27" s="11" t="s">
        <v>142</v>
      </c>
      <c r="H27" s="13" t="s">
        <v>28</v>
      </c>
      <c r="I27" s="34">
        <v>0.06394675925925926</v>
      </c>
      <c r="K27" s="6">
        <f aca="true" t="shared" si="1" ref="K27:M46">IF(LEFT($G27,1)=K$5,1,"")</f>
      </c>
      <c r="L27" s="6">
        <f t="shared" si="1"/>
        <v>1</v>
      </c>
      <c r="M27" s="6">
        <f t="shared" si="1"/>
      </c>
    </row>
    <row r="28" spans="1:13" ht="15.75">
      <c r="A28" s="27">
        <v>22</v>
      </c>
      <c r="B28" s="8">
        <v>30</v>
      </c>
      <c r="C28" s="7" t="s">
        <v>248</v>
      </c>
      <c r="D28" s="7" t="s">
        <v>245</v>
      </c>
      <c r="E28" s="7" t="s">
        <v>249</v>
      </c>
      <c r="F28" s="7" t="s">
        <v>250</v>
      </c>
      <c r="G28" s="11" t="s">
        <v>142</v>
      </c>
      <c r="H28" s="13" t="s">
        <v>28</v>
      </c>
      <c r="I28" s="34">
        <v>0.06450231481481482</v>
      </c>
      <c r="K28" s="6">
        <f t="shared" si="1"/>
      </c>
      <c r="L28" s="6">
        <f t="shared" si="1"/>
        <v>1</v>
      </c>
      <c r="M28" s="6">
        <f t="shared" si="1"/>
      </c>
    </row>
    <row r="29" spans="1:13" ht="18.75" customHeight="1">
      <c r="A29" s="27">
        <v>23</v>
      </c>
      <c r="B29" s="8">
        <v>7</v>
      </c>
      <c r="C29" s="7" t="s">
        <v>170</v>
      </c>
      <c r="D29" s="7" t="s">
        <v>171</v>
      </c>
      <c r="E29" s="7" t="s">
        <v>172</v>
      </c>
      <c r="F29" s="7" t="s">
        <v>173</v>
      </c>
      <c r="G29" s="11" t="s">
        <v>142</v>
      </c>
      <c r="H29" s="12" t="s">
        <v>14</v>
      </c>
      <c r="I29" s="34">
        <v>0.06503472222222222</v>
      </c>
      <c r="K29" s="6">
        <f t="shared" si="1"/>
      </c>
      <c r="L29" s="6">
        <f t="shared" si="1"/>
        <v>1</v>
      </c>
      <c r="M29" s="6">
        <f t="shared" si="1"/>
      </c>
    </row>
    <row r="30" spans="1:13" ht="15.75">
      <c r="A30" s="27">
        <v>24</v>
      </c>
      <c r="B30" s="8">
        <v>14</v>
      </c>
      <c r="C30" s="7" t="s">
        <v>196</v>
      </c>
      <c r="D30" s="7" t="s">
        <v>197</v>
      </c>
      <c r="E30" s="7" t="s">
        <v>198</v>
      </c>
      <c r="F30" s="7" t="s">
        <v>199</v>
      </c>
      <c r="G30" s="11" t="s">
        <v>142</v>
      </c>
      <c r="H30" s="12" t="s">
        <v>14</v>
      </c>
      <c r="I30" s="34">
        <v>0.06631944444444444</v>
      </c>
      <c r="K30" s="6">
        <f t="shared" si="1"/>
      </c>
      <c r="L30" s="6">
        <f t="shared" si="1"/>
        <v>1</v>
      </c>
      <c r="M30" s="6">
        <f t="shared" si="1"/>
      </c>
    </row>
    <row r="31" spans="1:13" ht="15.75">
      <c r="A31" s="27">
        <v>25</v>
      </c>
      <c r="B31" s="8">
        <v>34</v>
      </c>
      <c r="C31" s="7" t="s">
        <v>263</v>
      </c>
      <c r="D31" s="7" t="s">
        <v>264</v>
      </c>
      <c r="E31" s="7" t="s">
        <v>265</v>
      </c>
      <c r="F31" s="7" t="s">
        <v>266</v>
      </c>
      <c r="G31" s="11" t="s">
        <v>142</v>
      </c>
      <c r="H31" s="13" t="s">
        <v>28</v>
      </c>
      <c r="I31" s="34">
        <v>0.06685185185185184</v>
      </c>
      <c r="K31" s="6">
        <f t="shared" si="1"/>
      </c>
      <c r="L31" s="6">
        <f t="shared" si="1"/>
        <v>1</v>
      </c>
      <c r="M31" s="6">
        <f t="shared" si="1"/>
      </c>
    </row>
    <row r="32" spans="1:13" ht="15.75">
      <c r="A32" s="27">
        <v>26</v>
      </c>
      <c r="B32" s="8">
        <v>40</v>
      </c>
      <c r="C32" s="7" t="s">
        <v>283</v>
      </c>
      <c r="D32" s="7" t="s">
        <v>284</v>
      </c>
      <c r="E32" s="7" t="s">
        <v>285</v>
      </c>
      <c r="F32" s="7" t="s">
        <v>286</v>
      </c>
      <c r="G32" s="19" t="s">
        <v>143</v>
      </c>
      <c r="H32" s="14" t="s">
        <v>141</v>
      </c>
      <c r="I32" s="34">
        <v>0.06854166666666667</v>
      </c>
      <c r="K32" s="6">
        <f t="shared" si="1"/>
        <v>1</v>
      </c>
      <c r="L32" s="6">
        <f t="shared" si="1"/>
      </c>
      <c r="M32" s="6">
        <f t="shared" si="1"/>
      </c>
    </row>
    <row r="33" spans="1:13" ht="15.75">
      <c r="A33" s="27">
        <v>27</v>
      </c>
      <c r="B33" s="8">
        <v>9</v>
      </c>
      <c r="C33" s="7" t="s">
        <v>178</v>
      </c>
      <c r="D33" s="7" t="s">
        <v>47</v>
      </c>
      <c r="E33" s="7" t="s">
        <v>148</v>
      </c>
      <c r="F33" s="7" t="s">
        <v>179</v>
      </c>
      <c r="G33" s="11" t="s">
        <v>142</v>
      </c>
      <c r="H33" s="12" t="s">
        <v>14</v>
      </c>
      <c r="I33" s="34">
        <v>0.07030092592592592</v>
      </c>
      <c r="K33" s="6">
        <f t="shared" si="1"/>
      </c>
      <c r="L33" s="6">
        <f t="shared" si="1"/>
        <v>1</v>
      </c>
      <c r="M33" s="6">
        <f t="shared" si="1"/>
      </c>
    </row>
    <row r="34" spans="1:13" ht="15.75">
      <c r="A34" s="27">
        <v>28</v>
      </c>
      <c r="B34" s="8">
        <v>2</v>
      </c>
      <c r="C34" s="7" t="s">
        <v>150</v>
      </c>
      <c r="D34" s="7" t="s">
        <v>151</v>
      </c>
      <c r="E34" s="7" t="s">
        <v>152</v>
      </c>
      <c r="F34" s="7" t="s">
        <v>153</v>
      </c>
      <c r="G34" s="15" t="s">
        <v>144</v>
      </c>
      <c r="H34" s="12" t="s">
        <v>14</v>
      </c>
      <c r="I34" s="34">
        <v>0.07129629629629629</v>
      </c>
      <c r="K34" s="6">
        <f t="shared" si="1"/>
      </c>
      <c r="L34" s="6">
        <f t="shared" si="1"/>
      </c>
      <c r="M34" s="6">
        <f t="shared" si="1"/>
        <v>1</v>
      </c>
    </row>
    <row r="35" spans="1:13" ht="15.75">
      <c r="A35" s="27">
        <v>29</v>
      </c>
      <c r="B35" s="8">
        <v>15</v>
      </c>
      <c r="C35" s="7" t="s">
        <v>200</v>
      </c>
      <c r="D35" s="7" t="s">
        <v>58</v>
      </c>
      <c r="E35" s="7" t="s">
        <v>201</v>
      </c>
      <c r="F35" s="7" t="s">
        <v>103</v>
      </c>
      <c r="G35" s="11" t="s">
        <v>142</v>
      </c>
      <c r="H35" s="12" t="s">
        <v>14</v>
      </c>
      <c r="I35" s="34">
        <v>0.07211805555555556</v>
      </c>
      <c r="K35" s="6">
        <f t="shared" si="1"/>
      </c>
      <c r="L35" s="6">
        <f t="shared" si="1"/>
        <v>1</v>
      </c>
      <c r="M35" s="6">
        <f t="shared" si="1"/>
      </c>
    </row>
    <row r="36" spans="1:13" ht="15.75">
      <c r="A36" s="27">
        <v>30</v>
      </c>
      <c r="B36" s="8">
        <v>24</v>
      </c>
      <c r="C36" s="21" t="s">
        <v>227</v>
      </c>
      <c r="D36" s="21" t="s">
        <v>228</v>
      </c>
      <c r="E36" s="21" t="s">
        <v>229</v>
      </c>
      <c r="F36" s="21" t="s">
        <v>230</v>
      </c>
      <c r="G36" s="11" t="s">
        <v>142</v>
      </c>
      <c r="H36" s="12" t="s">
        <v>14</v>
      </c>
      <c r="I36" s="34">
        <v>0.07305555555555555</v>
      </c>
      <c r="K36" s="6">
        <f t="shared" si="1"/>
      </c>
      <c r="L36" s="6">
        <f t="shared" si="1"/>
        <v>1</v>
      </c>
      <c r="M36" s="6">
        <f t="shared" si="1"/>
      </c>
    </row>
    <row r="37" spans="1:13" ht="15.75">
      <c r="A37" s="27">
        <v>31</v>
      </c>
      <c r="B37" s="8">
        <v>33</v>
      </c>
      <c r="C37" s="7" t="s">
        <v>259</v>
      </c>
      <c r="D37" s="7" t="s">
        <v>260</v>
      </c>
      <c r="E37" s="7" t="s">
        <v>261</v>
      </c>
      <c r="F37" s="7" t="s">
        <v>262</v>
      </c>
      <c r="G37" s="11" t="s">
        <v>142</v>
      </c>
      <c r="H37" s="13" t="s">
        <v>28</v>
      </c>
      <c r="I37" s="34">
        <v>0.07398148148148148</v>
      </c>
      <c r="K37" s="6">
        <f t="shared" si="1"/>
      </c>
      <c r="L37" s="6">
        <f t="shared" si="1"/>
        <v>1</v>
      </c>
      <c r="M37" s="6">
        <f t="shared" si="1"/>
      </c>
    </row>
    <row r="38" spans="1:13" ht="15.75">
      <c r="A38" s="27">
        <v>32</v>
      </c>
      <c r="B38" s="8">
        <v>27</v>
      </c>
      <c r="C38" s="7" t="s">
        <v>239</v>
      </c>
      <c r="D38" s="7" t="s">
        <v>240</v>
      </c>
      <c r="E38" s="7" t="s">
        <v>241</v>
      </c>
      <c r="F38" s="7" t="s">
        <v>242</v>
      </c>
      <c r="G38" s="15" t="s">
        <v>144</v>
      </c>
      <c r="H38" s="13" t="s">
        <v>28</v>
      </c>
      <c r="I38" s="34">
        <v>0.07428240740740741</v>
      </c>
      <c r="K38" s="6">
        <f t="shared" si="1"/>
      </c>
      <c r="L38" s="6">
        <f t="shared" si="1"/>
      </c>
      <c r="M38" s="6">
        <f t="shared" si="1"/>
        <v>1</v>
      </c>
    </row>
    <row r="39" spans="1:13" ht="15.75">
      <c r="A39" s="27">
        <v>33</v>
      </c>
      <c r="B39" s="8">
        <v>16</v>
      </c>
      <c r="C39" s="7" t="s">
        <v>202</v>
      </c>
      <c r="D39" s="7" t="s">
        <v>203</v>
      </c>
      <c r="E39" s="7" t="s">
        <v>204</v>
      </c>
      <c r="F39" s="7" t="s">
        <v>205</v>
      </c>
      <c r="G39" s="15" t="s">
        <v>144</v>
      </c>
      <c r="H39" s="12" t="s">
        <v>14</v>
      </c>
      <c r="I39" s="34">
        <v>0.07506944444444445</v>
      </c>
      <c r="K39" s="6">
        <f t="shared" si="1"/>
      </c>
      <c r="L39" s="6">
        <f t="shared" si="1"/>
      </c>
      <c r="M39" s="6">
        <f t="shared" si="1"/>
        <v>1</v>
      </c>
    </row>
    <row r="40" spans="1:13" ht="15.75">
      <c r="A40" s="27">
        <v>34</v>
      </c>
      <c r="B40" s="8">
        <v>22</v>
      </c>
      <c r="C40" s="7" t="s">
        <v>220</v>
      </c>
      <c r="D40" s="20" t="s">
        <v>221</v>
      </c>
      <c r="E40" s="7" t="s">
        <v>222</v>
      </c>
      <c r="F40" s="7" t="s">
        <v>223</v>
      </c>
      <c r="G40" s="15" t="s">
        <v>144</v>
      </c>
      <c r="H40" s="12" t="s">
        <v>14</v>
      </c>
      <c r="I40" s="34">
        <v>0.07636574074074075</v>
      </c>
      <c r="K40" s="6">
        <f t="shared" si="1"/>
      </c>
      <c r="L40" s="6">
        <f t="shared" si="1"/>
      </c>
      <c r="M40" s="6">
        <f t="shared" si="1"/>
        <v>1</v>
      </c>
    </row>
    <row r="41" spans="1:13" ht="15.75">
      <c r="A41" s="27">
        <v>35</v>
      </c>
      <c r="B41" s="8">
        <v>6</v>
      </c>
      <c r="C41" s="7" t="s">
        <v>166</v>
      </c>
      <c r="D41" s="7" t="s">
        <v>167</v>
      </c>
      <c r="E41" s="7" t="s">
        <v>168</v>
      </c>
      <c r="F41" s="7" t="s">
        <v>169</v>
      </c>
      <c r="G41" s="19" t="s">
        <v>143</v>
      </c>
      <c r="H41" s="12" t="s">
        <v>14</v>
      </c>
      <c r="I41" s="34">
        <v>0.07724537037037037</v>
      </c>
      <c r="K41" s="6">
        <f t="shared" si="1"/>
        <v>1</v>
      </c>
      <c r="L41" s="6">
        <f t="shared" si="1"/>
      </c>
      <c r="M41" s="6">
        <f t="shared" si="1"/>
      </c>
    </row>
    <row r="42" spans="1:13" ht="15.75">
      <c r="A42" s="27">
        <v>36</v>
      </c>
      <c r="B42" s="8">
        <v>39</v>
      </c>
      <c r="C42" s="7" t="s">
        <v>279</v>
      </c>
      <c r="D42" s="7" t="s">
        <v>280</v>
      </c>
      <c r="E42" s="7" t="s">
        <v>281</v>
      </c>
      <c r="F42" s="7" t="s">
        <v>282</v>
      </c>
      <c r="G42" s="19" t="s">
        <v>143</v>
      </c>
      <c r="H42" s="14" t="s">
        <v>141</v>
      </c>
      <c r="I42" s="34">
        <v>0.08097222222222222</v>
      </c>
      <c r="K42" s="6">
        <f t="shared" si="1"/>
        <v>1</v>
      </c>
      <c r="L42" s="6">
        <f t="shared" si="1"/>
      </c>
      <c r="M42" s="6">
        <f t="shared" si="1"/>
      </c>
    </row>
    <row r="43" spans="1:13" ht="15.75">
      <c r="A43" s="27">
        <v>37</v>
      </c>
      <c r="B43" s="8">
        <v>41</v>
      </c>
      <c r="C43" s="7" t="s">
        <v>287</v>
      </c>
      <c r="D43" s="7" t="s">
        <v>47</v>
      </c>
      <c r="E43" s="7" t="s">
        <v>288</v>
      </c>
      <c r="F43" s="7" t="s">
        <v>289</v>
      </c>
      <c r="G43" s="11" t="s">
        <v>142</v>
      </c>
      <c r="H43" s="14" t="s">
        <v>141</v>
      </c>
      <c r="I43" s="34">
        <v>0.08100694444444444</v>
      </c>
      <c r="K43" s="6">
        <f t="shared" si="1"/>
      </c>
      <c r="L43" s="6">
        <f t="shared" si="1"/>
        <v>1</v>
      </c>
      <c r="M43" s="6">
        <f t="shared" si="1"/>
      </c>
    </row>
    <row r="44" spans="1:13" ht="15.75">
      <c r="A44" s="27">
        <v>38</v>
      </c>
      <c r="B44" s="8">
        <v>17</v>
      </c>
      <c r="C44" s="7" t="s">
        <v>180</v>
      </c>
      <c r="D44" s="7" t="s">
        <v>206</v>
      </c>
      <c r="E44" s="7" t="s">
        <v>207</v>
      </c>
      <c r="F44" s="7" t="s">
        <v>208</v>
      </c>
      <c r="G44" s="11" t="s">
        <v>142</v>
      </c>
      <c r="H44" s="12" t="s">
        <v>14</v>
      </c>
      <c r="I44" s="34">
        <v>0.08239583333333333</v>
      </c>
      <c r="K44" s="6">
        <f t="shared" si="1"/>
      </c>
      <c r="L44" s="6">
        <f t="shared" si="1"/>
        <v>1</v>
      </c>
      <c r="M44" s="6">
        <f t="shared" si="1"/>
      </c>
    </row>
    <row r="45" spans="1:13" ht="15.75">
      <c r="A45" s="27">
        <v>39</v>
      </c>
      <c r="B45" s="8">
        <v>35</v>
      </c>
      <c r="C45" s="7" t="s">
        <v>267</v>
      </c>
      <c r="D45" s="7" t="s">
        <v>268</v>
      </c>
      <c r="E45" s="7" t="s">
        <v>269</v>
      </c>
      <c r="F45" s="7" t="s">
        <v>270</v>
      </c>
      <c r="G45" s="11" t="s">
        <v>142</v>
      </c>
      <c r="H45" s="13" t="s">
        <v>28</v>
      </c>
      <c r="I45" s="34">
        <v>0.08268518518518518</v>
      </c>
      <c r="K45" s="6">
        <f t="shared" si="1"/>
      </c>
      <c r="L45" s="6">
        <f t="shared" si="1"/>
        <v>1</v>
      </c>
      <c r="M45" s="6">
        <f t="shared" si="1"/>
      </c>
    </row>
    <row r="46" spans="1:13" ht="15.75">
      <c r="A46" s="27">
        <v>40</v>
      </c>
      <c r="B46" s="8">
        <v>19</v>
      </c>
      <c r="C46" s="7" t="s">
        <v>186</v>
      </c>
      <c r="D46" s="20" t="s">
        <v>213</v>
      </c>
      <c r="E46" s="7" t="s">
        <v>186</v>
      </c>
      <c r="F46" s="20" t="s">
        <v>214</v>
      </c>
      <c r="G46" s="15" t="s">
        <v>144</v>
      </c>
      <c r="H46" s="12" t="s">
        <v>14</v>
      </c>
      <c r="I46" s="34">
        <v>0.08612268518518518</v>
      </c>
      <c r="K46" s="6">
        <f t="shared" si="1"/>
      </c>
      <c r="L46" s="6">
        <f t="shared" si="1"/>
      </c>
      <c r="M46" s="6">
        <f t="shared" si="1"/>
        <v>1</v>
      </c>
    </row>
    <row r="47" spans="1:13" ht="15.75">
      <c r="A47" s="27">
        <v>41</v>
      </c>
      <c r="B47" s="8">
        <v>20</v>
      </c>
      <c r="C47" s="7" t="s">
        <v>215</v>
      </c>
      <c r="D47" s="20" t="s">
        <v>66</v>
      </c>
      <c r="E47" s="7" t="s">
        <v>216</v>
      </c>
      <c r="F47" s="20" t="s">
        <v>217</v>
      </c>
      <c r="G47" s="15" t="s">
        <v>144</v>
      </c>
      <c r="H47" s="12" t="s">
        <v>14</v>
      </c>
      <c r="I47" s="34">
        <v>0.08710648148148148</v>
      </c>
      <c r="K47" s="6">
        <f aca="true" t="shared" si="2" ref="K47:M66">IF(LEFT($G47,1)=K$5,1,"")</f>
      </c>
      <c r="L47" s="6">
        <f t="shared" si="2"/>
      </c>
      <c r="M47" s="6">
        <f t="shared" si="2"/>
        <v>1</v>
      </c>
    </row>
    <row r="48" spans="1:13" ht="15.75">
      <c r="A48" s="27">
        <v>42</v>
      </c>
      <c r="B48" s="8">
        <v>21</v>
      </c>
      <c r="C48" s="7" t="s">
        <v>148</v>
      </c>
      <c r="D48" s="20" t="s">
        <v>218</v>
      </c>
      <c r="E48" s="7" t="s">
        <v>162</v>
      </c>
      <c r="F48" s="20" t="s">
        <v>219</v>
      </c>
      <c r="G48" s="11" t="s">
        <v>142</v>
      </c>
      <c r="H48" s="12" t="s">
        <v>14</v>
      </c>
      <c r="I48" s="34">
        <v>0.08748842592592593</v>
      </c>
      <c r="K48" s="6">
        <f t="shared" si="2"/>
      </c>
      <c r="L48" s="6">
        <f t="shared" si="2"/>
        <v>1</v>
      </c>
      <c r="M48" s="6">
        <f t="shared" si="2"/>
      </c>
    </row>
    <row r="49" spans="1:13" ht="15.75">
      <c r="A49" s="27">
        <v>43</v>
      </c>
      <c r="B49" s="8">
        <v>44</v>
      </c>
      <c r="C49" s="22" t="s">
        <v>295</v>
      </c>
      <c r="D49" s="22" t="s">
        <v>296</v>
      </c>
      <c r="E49" s="22" t="s">
        <v>297</v>
      </c>
      <c r="F49" s="16" t="s">
        <v>298</v>
      </c>
      <c r="G49" s="15" t="s">
        <v>144</v>
      </c>
      <c r="H49" s="12" t="s">
        <v>14</v>
      </c>
      <c r="I49" s="34">
        <v>0.09667824074074073</v>
      </c>
      <c r="K49" s="6">
        <f t="shared" si="2"/>
      </c>
      <c r="L49" s="6">
        <f t="shared" si="2"/>
      </c>
      <c r="M49" s="6">
        <f t="shared" si="2"/>
        <v>1</v>
      </c>
    </row>
    <row r="50" spans="1:13" ht="15.75">
      <c r="A50" s="27">
        <v>44</v>
      </c>
      <c r="B50" s="8">
        <v>3</v>
      </c>
      <c r="C50" s="7" t="s">
        <v>154</v>
      </c>
      <c r="D50" s="7" t="s">
        <v>155</v>
      </c>
      <c r="E50" s="7" t="s">
        <v>156</v>
      </c>
      <c r="F50" s="7" t="s">
        <v>157</v>
      </c>
      <c r="G50" s="15" t="s">
        <v>144</v>
      </c>
      <c r="H50" s="12" t="s">
        <v>14</v>
      </c>
      <c r="I50" s="34">
        <v>0.10334490740740741</v>
      </c>
      <c r="K50" s="6">
        <f t="shared" si="2"/>
      </c>
      <c r="L50" s="6">
        <f t="shared" si="2"/>
      </c>
      <c r="M50" s="6">
        <f t="shared" si="2"/>
        <v>1</v>
      </c>
    </row>
    <row r="51" spans="1:13" ht="15.75">
      <c r="A51" s="27">
        <v>45</v>
      </c>
      <c r="B51" s="8">
        <v>1</v>
      </c>
      <c r="C51" s="7" t="s">
        <v>146</v>
      </c>
      <c r="D51" s="7" t="s">
        <v>147</v>
      </c>
      <c r="E51" s="7" t="s">
        <v>148</v>
      </c>
      <c r="F51" s="7" t="s">
        <v>149</v>
      </c>
      <c r="G51" s="19" t="s">
        <v>143</v>
      </c>
      <c r="H51" s="12" t="s">
        <v>14</v>
      </c>
      <c r="I51" s="34">
        <v>0.10733796296296295</v>
      </c>
      <c r="K51" s="6">
        <f t="shared" si="2"/>
        <v>1</v>
      </c>
      <c r="L51" s="6">
        <f t="shared" si="2"/>
      </c>
      <c r="M51" s="6">
        <f t="shared" si="2"/>
      </c>
    </row>
    <row r="52" spans="1:13" ht="15.75">
      <c r="A52" s="27">
        <v>46</v>
      </c>
      <c r="B52" s="8">
        <v>43</v>
      </c>
      <c r="C52" s="7" t="s">
        <v>396</v>
      </c>
      <c r="D52" s="7" t="s">
        <v>397</v>
      </c>
      <c r="E52" s="7" t="s">
        <v>293</v>
      </c>
      <c r="F52" s="7" t="s">
        <v>294</v>
      </c>
      <c r="G52" s="19" t="s">
        <v>143</v>
      </c>
      <c r="H52" s="17" t="s">
        <v>72</v>
      </c>
      <c r="I52" s="34">
        <v>0.10216435185185185</v>
      </c>
      <c r="K52" s="6">
        <f t="shared" si="2"/>
        <v>1</v>
      </c>
      <c r="L52" s="6">
        <f t="shared" si="2"/>
      </c>
      <c r="M52" s="6">
        <f t="shared" si="2"/>
      </c>
    </row>
    <row r="53" spans="2:13" ht="15.75">
      <c r="B53" s="23"/>
      <c r="K53" s="6">
        <f t="shared" si="2"/>
      </c>
      <c r="L53" s="6">
        <f t="shared" si="2"/>
      </c>
      <c r="M53" s="6">
        <f t="shared" si="2"/>
      </c>
    </row>
    <row r="54" spans="11:13" ht="15.75">
      <c r="K54" s="6">
        <f t="shared" si="2"/>
      </c>
      <c r="L54" s="6">
        <f t="shared" si="2"/>
      </c>
      <c r="M54" s="6">
        <f t="shared" si="2"/>
      </c>
    </row>
    <row r="55" spans="2:13" ht="15.75">
      <c r="B55" s="23"/>
      <c r="K55" s="6">
        <f t="shared" si="2"/>
      </c>
      <c r="L55" s="6">
        <f t="shared" si="2"/>
      </c>
      <c r="M55" s="6">
        <f t="shared" si="2"/>
      </c>
    </row>
    <row r="56" spans="2:13" ht="15.75">
      <c r="B56" s="23"/>
      <c r="K56" s="6">
        <f t="shared" si="2"/>
      </c>
      <c r="L56" s="6">
        <f t="shared" si="2"/>
      </c>
      <c r="M56" s="6">
        <f t="shared" si="2"/>
      </c>
    </row>
    <row r="57" spans="2:13" ht="15.75">
      <c r="B57" s="23"/>
      <c r="K57" s="6">
        <f t="shared" si="2"/>
      </c>
      <c r="L57" s="6">
        <f t="shared" si="2"/>
      </c>
      <c r="M57" s="6">
        <f t="shared" si="2"/>
      </c>
    </row>
    <row r="58" spans="2:13" ht="15.75">
      <c r="B58" s="23"/>
      <c r="K58" s="6">
        <f t="shared" si="2"/>
      </c>
      <c r="L58" s="6">
        <f t="shared" si="2"/>
      </c>
      <c r="M58" s="6">
        <f t="shared" si="2"/>
      </c>
    </row>
    <row r="59" spans="2:13" ht="15.75">
      <c r="B59" s="23"/>
      <c r="K59" s="6">
        <f t="shared" si="2"/>
      </c>
      <c r="L59" s="6">
        <f t="shared" si="2"/>
      </c>
      <c r="M59" s="6">
        <f t="shared" si="2"/>
      </c>
    </row>
    <row r="60" spans="2:13" ht="15.75">
      <c r="B60" s="23"/>
      <c r="K60" s="6">
        <f t="shared" si="2"/>
      </c>
      <c r="L60" s="6">
        <f t="shared" si="2"/>
      </c>
      <c r="M60" s="6">
        <f t="shared" si="2"/>
      </c>
    </row>
    <row r="61" spans="2:13" ht="15.75">
      <c r="B61" s="23"/>
      <c r="K61" s="6">
        <f t="shared" si="2"/>
      </c>
      <c r="L61" s="6">
        <f t="shared" si="2"/>
      </c>
      <c r="M61" s="6">
        <f t="shared" si="2"/>
      </c>
    </row>
    <row r="62" spans="2:13" ht="15.75">
      <c r="B62" s="23"/>
      <c r="K62" s="6">
        <f t="shared" si="2"/>
      </c>
      <c r="L62" s="6">
        <f t="shared" si="2"/>
      </c>
      <c r="M62" s="6">
        <f t="shared" si="2"/>
      </c>
    </row>
    <row r="63" spans="2:13" ht="15.75">
      <c r="B63" s="23"/>
      <c r="K63" s="6">
        <f t="shared" si="2"/>
      </c>
      <c r="L63" s="6">
        <f t="shared" si="2"/>
      </c>
      <c r="M63" s="6">
        <f t="shared" si="2"/>
      </c>
    </row>
    <row r="64" spans="2:13" ht="15.75">
      <c r="B64" s="23"/>
      <c r="K64" s="6">
        <f t="shared" si="2"/>
      </c>
      <c r="L64" s="6">
        <f t="shared" si="2"/>
      </c>
      <c r="M64" s="6">
        <f t="shared" si="2"/>
      </c>
    </row>
    <row r="65" spans="2:13" ht="15.75">
      <c r="B65" s="23"/>
      <c r="K65" s="6">
        <f t="shared" si="2"/>
      </c>
      <c r="L65" s="6">
        <f t="shared" si="2"/>
      </c>
      <c r="M65" s="6">
        <f t="shared" si="2"/>
      </c>
    </row>
    <row r="66" spans="2:13" ht="15.75">
      <c r="B66" s="23"/>
      <c r="K66" s="6">
        <f t="shared" si="2"/>
      </c>
      <c r="L66" s="6">
        <f t="shared" si="2"/>
      </c>
      <c r="M66" s="6">
        <f t="shared" si="2"/>
      </c>
    </row>
    <row r="67" spans="2:13" ht="15.75">
      <c r="B67" s="23"/>
      <c r="K67" s="6">
        <f aca="true" t="shared" si="3" ref="K67:M86">IF(LEFT($G67,1)=K$5,1,"")</f>
      </c>
      <c r="L67" s="6">
        <f t="shared" si="3"/>
      </c>
      <c r="M67" s="6">
        <f t="shared" si="3"/>
      </c>
    </row>
    <row r="68" spans="2:13" ht="15.75">
      <c r="B68" s="23"/>
      <c r="K68" s="6">
        <f t="shared" si="3"/>
      </c>
      <c r="L68" s="6">
        <f t="shared" si="3"/>
      </c>
      <c r="M68" s="6">
        <f t="shared" si="3"/>
      </c>
    </row>
    <row r="69" spans="2:13" ht="15.75">
      <c r="B69" s="23"/>
      <c r="K69" s="6">
        <f t="shared" si="3"/>
      </c>
      <c r="L69" s="6">
        <f t="shared" si="3"/>
      </c>
      <c r="M69" s="6">
        <f t="shared" si="3"/>
      </c>
    </row>
    <row r="70" spans="2:13" ht="15.75">
      <c r="B70" s="23"/>
      <c r="K70" s="6">
        <f t="shared" si="3"/>
      </c>
      <c r="L70" s="6">
        <f t="shared" si="3"/>
      </c>
      <c r="M70" s="6">
        <f t="shared" si="3"/>
      </c>
    </row>
    <row r="71" spans="2:13" ht="15.75">
      <c r="B71" s="23"/>
      <c r="K71" s="6">
        <f t="shared" si="3"/>
      </c>
      <c r="L71" s="6">
        <f t="shared" si="3"/>
      </c>
      <c r="M71" s="6">
        <f t="shared" si="3"/>
      </c>
    </row>
    <row r="72" spans="2:13" ht="15.75">
      <c r="B72" s="23"/>
      <c r="K72" s="6">
        <f t="shared" si="3"/>
      </c>
      <c r="L72" s="6">
        <f t="shared" si="3"/>
      </c>
      <c r="M72" s="6">
        <f t="shared" si="3"/>
      </c>
    </row>
    <row r="73" spans="2:13" ht="15.75">
      <c r="B73" s="23"/>
      <c r="K73" s="6">
        <f t="shared" si="3"/>
      </c>
      <c r="L73" s="6">
        <f t="shared" si="3"/>
      </c>
      <c r="M73" s="6">
        <f t="shared" si="3"/>
      </c>
    </row>
    <row r="74" spans="2:13" ht="15.75">
      <c r="B74" s="23"/>
      <c r="K74" s="6">
        <f t="shared" si="3"/>
      </c>
      <c r="L74" s="6">
        <f t="shared" si="3"/>
      </c>
      <c r="M74" s="6">
        <f t="shared" si="3"/>
      </c>
    </row>
    <row r="75" spans="2:13" ht="15.75">
      <c r="B75" s="23"/>
      <c r="K75" s="6">
        <f t="shared" si="3"/>
      </c>
      <c r="L75" s="6">
        <f t="shared" si="3"/>
      </c>
      <c r="M75" s="6">
        <f t="shared" si="3"/>
      </c>
    </row>
    <row r="76" spans="2:13" ht="15.75">
      <c r="B76" s="23"/>
      <c r="K76" s="6">
        <f t="shared" si="3"/>
      </c>
      <c r="L76" s="6">
        <f t="shared" si="3"/>
      </c>
      <c r="M76" s="6">
        <f t="shared" si="3"/>
      </c>
    </row>
    <row r="77" spans="2:13" ht="15.75">
      <c r="B77" s="23"/>
      <c r="K77" s="6">
        <f t="shared" si="3"/>
      </c>
      <c r="L77" s="6">
        <f t="shared" si="3"/>
      </c>
      <c r="M77" s="6">
        <f t="shared" si="3"/>
      </c>
    </row>
    <row r="78" spans="2:13" ht="15.75">
      <c r="B78" s="23"/>
      <c r="K78" s="6">
        <f t="shared" si="3"/>
      </c>
      <c r="L78" s="6">
        <f t="shared" si="3"/>
      </c>
      <c r="M78" s="6">
        <f t="shared" si="3"/>
      </c>
    </row>
    <row r="79" spans="2:13" ht="15.75">
      <c r="B79" s="23"/>
      <c r="K79" s="6">
        <f t="shared" si="3"/>
      </c>
      <c r="L79" s="6">
        <f t="shared" si="3"/>
      </c>
      <c r="M79" s="6">
        <f t="shared" si="3"/>
      </c>
    </row>
    <row r="80" spans="2:13" ht="15.75">
      <c r="B80" s="23"/>
      <c r="K80" s="6">
        <f t="shared" si="3"/>
      </c>
      <c r="L80" s="6">
        <f t="shared" si="3"/>
      </c>
      <c r="M80" s="6">
        <f t="shared" si="3"/>
      </c>
    </row>
    <row r="81" spans="2:13" ht="15.75">
      <c r="B81" s="23"/>
      <c r="K81" s="6">
        <f t="shared" si="3"/>
      </c>
      <c r="L81" s="6">
        <f t="shared" si="3"/>
      </c>
      <c r="M81" s="6">
        <f t="shared" si="3"/>
      </c>
    </row>
    <row r="82" spans="2:13" ht="15.75">
      <c r="B82" s="23"/>
      <c r="K82" s="6">
        <f t="shared" si="3"/>
      </c>
      <c r="L82" s="6">
        <f t="shared" si="3"/>
      </c>
      <c r="M82" s="6">
        <f t="shared" si="3"/>
      </c>
    </row>
    <row r="83" spans="2:13" ht="15.75">
      <c r="B83" s="23"/>
      <c r="K83" s="6">
        <f t="shared" si="3"/>
      </c>
      <c r="L83" s="6">
        <f t="shared" si="3"/>
      </c>
      <c r="M83" s="6">
        <f t="shared" si="3"/>
      </c>
    </row>
    <row r="84" spans="2:13" ht="15.75">
      <c r="B84" s="23"/>
      <c r="K84" s="6">
        <f t="shared" si="3"/>
      </c>
      <c r="L84" s="6">
        <f t="shared" si="3"/>
      </c>
      <c r="M84" s="6">
        <f t="shared" si="3"/>
      </c>
    </row>
    <row r="85" spans="2:13" ht="15.75">
      <c r="B85" s="23"/>
      <c r="K85" s="6">
        <f t="shared" si="3"/>
      </c>
      <c r="L85" s="6">
        <f t="shared" si="3"/>
      </c>
      <c r="M85" s="6">
        <f t="shared" si="3"/>
      </c>
    </row>
    <row r="86" spans="2:13" ht="15.75">
      <c r="B86" s="23"/>
      <c r="K86" s="6">
        <f t="shared" si="3"/>
      </c>
      <c r="L86" s="6">
        <f t="shared" si="3"/>
      </c>
      <c r="M86" s="6">
        <f t="shared" si="3"/>
      </c>
    </row>
    <row r="87" spans="2:13" ht="15.75">
      <c r="B87" s="23"/>
      <c r="K87" s="6">
        <f aca="true" t="shared" si="4" ref="K87:M93">IF(LEFT($G87,1)=K$5,1,"")</f>
      </c>
      <c r="L87" s="6">
        <f t="shared" si="4"/>
      </c>
      <c r="M87" s="6">
        <f t="shared" si="4"/>
      </c>
    </row>
    <row r="88" spans="2:13" ht="15.75">
      <c r="B88" s="23"/>
      <c r="K88" s="6">
        <f t="shared" si="4"/>
      </c>
      <c r="L88" s="6">
        <f t="shared" si="4"/>
      </c>
      <c r="M88" s="6">
        <f t="shared" si="4"/>
      </c>
    </row>
    <row r="89" spans="2:13" ht="15.75">
      <c r="B89" s="23"/>
      <c r="K89" s="6">
        <f t="shared" si="4"/>
      </c>
      <c r="L89" s="6">
        <f t="shared" si="4"/>
      </c>
      <c r="M89" s="6">
        <f t="shared" si="4"/>
      </c>
    </row>
    <row r="90" spans="2:13" ht="15.75">
      <c r="B90" s="23"/>
      <c r="K90" s="6">
        <f t="shared" si="4"/>
      </c>
      <c r="L90" s="6">
        <f t="shared" si="4"/>
      </c>
      <c r="M90" s="6">
        <f t="shared" si="4"/>
      </c>
    </row>
    <row r="91" spans="2:13" ht="15.75">
      <c r="B91" s="23"/>
      <c r="K91" s="6">
        <f t="shared" si="4"/>
      </c>
      <c r="L91" s="6">
        <f t="shared" si="4"/>
      </c>
      <c r="M91" s="6">
        <f t="shared" si="4"/>
      </c>
    </row>
    <row r="92" spans="2:13" ht="15.75">
      <c r="B92" s="23"/>
      <c r="K92" s="6">
        <f t="shared" si="4"/>
      </c>
      <c r="L92" s="6">
        <f t="shared" si="4"/>
      </c>
      <c r="M92" s="6">
        <f t="shared" si="4"/>
      </c>
    </row>
    <row r="93" spans="2:13" ht="15.75">
      <c r="B93" s="23"/>
      <c r="K93" s="6">
        <f t="shared" si="4"/>
      </c>
      <c r="L93" s="6">
        <f t="shared" si="4"/>
      </c>
      <c r="M93" s="6">
        <f t="shared" si="4"/>
      </c>
    </row>
    <row r="94" ht="15.75">
      <c r="B94" s="23"/>
    </row>
    <row r="95" ht="15.75">
      <c r="B95" s="23"/>
    </row>
    <row r="96" ht="15.75">
      <c r="B96" s="23"/>
    </row>
    <row r="97" ht="15.75">
      <c r="B97" s="23"/>
    </row>
    <row r="98" ht="15.75">
      <c r="B98" s="23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  <row r="112" ht="15.75">
      <c r="B112" s="23"/>
    </row>
    <row r="113" ht="15.75">
      <c r="B113" s="23"/>
    </row>
    <row r="114" ht="15.75">
      <c r="B114" s="23"/>
    </row>
    <row r="115" ht="15.75">
      <c r="B115" s="23"/>
    </row>
    <row r="116" ht="15.75">
      <c r="B116" s="23"/>
    </row>
    <row r="117" ht="15.75">
      <c r="B117" s="23"/>
    </row>
    <row r="118" ht="15.75">
      <c r="B118" s="23"/>
    </row>
    <row r="119" ht="15.75">
      <c r="B119" s="23"/>
    </row>
    <row r="120" ht="15.75">
      <c r="B120" s="23"/>
    </row>
    <row r="121" ht="15.75">
      <c r="B121" s="23"/>
    </row>
    <row r="122" ht="15.75">
      <c r="B122" s="23"/>
    </row>
    <row r="123" ht="15.75">
      <c r="B123" s="23"/>
    </row>
    <row r="124" ht="15.75">
      <c r="B124" s="23"/>
    </row>
    <row r="125" ht="15.75">
      <c r="B125" s="23"/>
    </row>
    <row r="126" ht="15.75">
      <c r="B126" s="23"/>
    </row>
    <row r="127" ht="15.75">
      <c r="B127" s="23"/>
    </row>
    <row r="128" ht="15.75">
      <c r="B128" s="23"/>
    </row>
    <row r="129" ht="15.75">
      <c r="B129" s="23"/>
    </row>
    <row r="130" ht="15.75">
      <c r="B130" s="23"/>
    </row>
    <row r="131" ht="15.75">
      <c r="B131" s="23"/>
    </row>
    <row r="132" ht="15.75">
      <c r="B132" s="23"/>
    </row>
    <row r="133" ht="15.75">
      <c r="B133" s="23"/>
    </row>
    <row r="134" ht="15.75">
      <c r="B134" s="23"/>
    </row>
    <row r="135" ht="15.75">
      <c r="B135" s="23"/>
    </row>
    <row r="136" ht="15.75">
      <c r="B136" s="23"/>
    </row>
    <row r="137" ht="15.75">
      <c r="B137" s="23"/>
    </row>
    <row r="138" ht="15.75">
      <c r="B138" s="23"/>
    </row>
    <row r="139" ht="15.75">
      <c r="B139" s="23"/>
    </row>
    <row r="140" ht="15.75">
      <c r="B140" s="23"/>
    </row>
    <row r="141" ht="15.75">
      <c r="B141" s="23"/>
    </row>
    <row r="142" ht="15.75">
      <c r="B142" s="23"/>
    </row>
    <row r="143" ht="15.75">
      <c r="B143" s="23"/>
    </row>
    <row r="144" ht="15.75">
      <c r="B144" s="23"/>
    </row>
    <row r="145" ht="15.75">
      <c r="B145" s="23"/>
    </row>
    <row r="146" ht="15.75">
      <c r="B146" s="23"/>
    </row>
    <row r="147" ht="15.75">
      <c r="B147" s="23"/>
    </row>
    <row r="148" ht="15.75">
      <c r="B148" s="23"/>
    </row>
    <row r="149" ht="15.75">
      <c r="B149" s="23"/>
    </row>
    <row r="150" ht="15.75">
      <c r="B150" s="23"/>
    </row>
    <row r="151" ht="15.75">
      <c r="B151" s="23"/>
    </row>
    <row r="152" ht="15.75">
      <c r="B152" s="23"/>
    </row>
    <row r="153" ht="15.75">
      <c r="B153" s="23"/>
    </row>
    <row r="154" ht="15.75">
      <c r="B154" s="23"/>
    </row>
    <row r="155" ht="15.75">
      <c r="B155" s="23"/>
    </row>
    <row r="156" ht="15.75">
      <c r="B156" s="23"/>
    </row>
    <row r="157" ht="15.75">
      <c r="B157" s="23"/>
    </row>
    <row r="158" ht="15.75">
      <c r="B158" s="23"/>
    </row>
    <row r="159" ht="15.75">
      <c r="B159" s="23"/>
    </row>
    <row r="160" ht="15.75">
      <c r="B160" s="23"/>
    </row>
    <row r="161" ht="15.75">
      <c r="B161" s="23"/>
    </row>
    <row r="162" ht="15.75">
      <c r="B162" s="23"/>
    </row>
    <row r="163" ht="15.75">
      <c r="B163" s="23"/>
    </row>
    <row r="164" ht="15.75">
      <c r="B164" s="23"/>
    </row>
    <row r="165" ht="15.75">
      <c r="B165" s="23"/>
    </row>
    <row r="166" ht="15.75">
      <c r="B166" s="23"/>
    </row>
    <row r="167" ht="15.75">
      <c r="B167" s="23"/>
    </row>
    <row r="168" ht="15.75">
      <c r="B168" s="23"/>
    </row>
    <row r="169" ht="15.75">
      <c r="B169" s="23"/>
    </row>
    <row r="170" ht="15.75">
      <c r="B170" s="23"/>
    </row>
    <row r="171" ht="15.75">
      <c r="B171" s="23"/>
    </row>
    <row r="172" ht="15.75">
      <c r="B172" s="23"/>
    </row>
    <row r="173" ht="15.75">
      <c r="B173" s="23"/>
    </row>
    <row r="174" ht="15.75">
      <c r="B174" s="23"/>
    </row>
    <row r="175" ht="15.75">
      <c r="B175" s="23"/>
    </row>
  </sheetData>
  <mergeCells count="10">
    <mergeCell ref="A5:A6"/>
    <mergeCell ref="B5:B6"/>
    <mergeCell ref="G5:G6"/>
    <mergeCell ref="H5:H6"/>
    <mergeCell ref="I5:I6"/>
    <mergeCell ref="C2:H2"/>
    <mergeCell ref="G3:H4"/>
    <mergeCell ref="C3:F4"/>
    <mergeCell ref="C5:D5"/>
    <mergeCell ref="E5:F5"/>
  </mergeCells>
  <printOptions/>
  <pageMargins left="0.56" right="0.5905511811023623" top="0.3937007874015748" bottom="0.43" header="0.5118110236220472" footer="0.23"/>
  <pageSetup horizontalDpi="300" verticalDpi="300" orientation="landscape" r:id="rId2"/>
  <headerFooter alignWithMargins="0"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workbookViewId="0" topLeftCell="A1">
      <selection activeCell="D26" sqref="D26"/>
    </sheetView>
  </sheetViews>
  <sheetFormatPr defaultColWidth="11.421875" defaultRowHeight="12.75"/>
  <cols>
    <col min="1" max="3" width="7.28125" style="1" customWidth="1"/>
    <col min="4" max="4" width="19.8515625" style="1" customWidth="1"/>
    <col min="5" max="5" width="15.8515625" style="1" customWidth="1"/>
    <col min="6" max="6" width="18.7109375" style="1" customWidth="1"/>
    <col min="7" max="7" width="15.00390625" style="1" customWidth="1"/>
    <col min="8" max="11" width="11.421875" style="1" customWidth="1"/>
    <col min="12" max="14" width="4.8515625" style="1" customWidth="1"/>
    <col min="15" max="16384" width="11.421875" style="1" customWidth="1"/>
  </cols>
  <sheetData>
    <row r="1" spans="4:9" ht="15.75">
      <c r="D1" s="3" t="s">
        <v>9</v>
      </c>
      <c r="E1" s="4"/>
      <c r="F1" s="4"/>
      <c r="G1" s="4"/>
      <c r="H1" s="4"/>
      <c r="I1" s="5" t="s">
        <v>10</v>
      </c>
    </row>
    <row r="2" spans="4:9" ht="15.75">
      <c r="D2" s="47" t="s">
        <v>11</v>
      </c>
      <c r="E2" s="47"/>
      <c r="F2" s="47"/>
      <c r="G2" s="47"/>
      <c r="H2" s="47"/>
      <c r="I2" s="47"/>
    </row>
    <row r="3" spans="4:9" ht="15.75" customHeight="1">
      <c r="D3" s="50" t="s">
        <v>560</v>
      </c>
      <c r="E3" s="50"/>
      <c r="F3" s="50"/>
      <c r="G3" s="50"/>
      <c r="H3" s="48" t="s">
        <v>145</v>
      </c>
      <c r="I3" s="48"/>
    </row>
    <row r="4" spans="4:9" ht="15.75" customHeight="1">
      <c r="D4" s="51"/>
      <c r="E4" s="51"/>
      <c r="F4" s="51"/>
      <c r="G4" s="51"/>
      <c r="H4" s="49"/>
      <c r="I4" s="49"/>
    </row>
    <row r="5" spans="1:14" s="9" customFormat="1" ht="15">
      <c r="A5" s="46" t="s">
        <v>0</v>
      </c>
      <c r="B5" s="46" t="s">
        <v>561</v>
      </c>
      <c r="C5" s="46" t="s">
        <v>1</v>
      </c>
      <c r="D5" s="46" t="s">
        <v>3</v>
      </c>
      <c r="E5" s="46"/>
      <c r="F5" s="46" t="s">
        <v>2</v>
      </c>
      <c r="G5" s="46"/>
      <c r="H5" s="46" t="s">
        <v>4</v>
      </c>
      <c r="I5" s="46" t="s">
        <v>5</v>
      </c>
      <c r="J5" s="46" t="s">
        <v>6</v>
      </c>
      <c r="L5" s="31" t="s">
        <v>117</v>
      </c>
      <c r="M5" s="31" t="s">
        <v>17</v>
      </c>
      <c r="N5" s="31" t="s">
        <v>50</v>
      </c>
    </row>
    <row r="6" spans="1:14" s="9" customFormat="1" ht="15">
      <c r="A6" s="46"/>
      <c r="B6" s="46"/>
      <c r="C6" s="46"/>
      <c r="D6" s="10" t="s">
        <v>7</v>
      </c>
      <c r="E6" s="10" t="s">
        <v>8</v>
      </c>
      <c r="F6" s="10" t="s">
        <v>7</v>
      </c>
      <c r="G6" s="10" t="s">
        <v>8</v>
      </c>
      <c r="H6" s="46"/>
      <c r="I6" s="46"/>
      <c r="J6" s="46"/>
      <c r="L6" s="30">
        <f>SUM(L8:L79)</f>
        <v>5</v>
      </c>
      <c r="M6" s="30">
        <f>SUM(M8:M79)</f>
        <v>30</v>
      </c>
      <c r="N6" s="30">
        <f>SUM(N8:N79)</f>
        <v>11</v>
      </c>
    </row>
    <row r="7" spans="1:14" s="9" customFormat="1" ht="15.75" customHeight="1">
      <c r="A7" s="52" t="str">
        <f>H8</f>
        <v>FEMMES</v>
      </c>
      <c r="B7" s="53"/>
      <c r="C7" s="53"/>
      <c r="D7" s="53"/>
      <c r="E7" s="53"/>
      <c r="F7" s="53"/>
      <c r="G7" s="53"/>
      <c r="H7" s="53"/>
      <c r="I7" s="53"/>
      <c r="J7" s="54"/>
      <c r="L7" s="30"/>
      <c r="M7" s="30"/>
      <c r="N7" s="30"/>
    </row>
    <row r="8" spans="1:14" ht="15.75">
      <c r="A8" s="27">
        <v>1</v>
      </c>
      <c r="B8" s="27">
        <v>26</v>
      </c>
      <c r="C8" s="8">
        <v>40</v>
      </c>
      <c r="D8" s="7" t="s">
        <v>283</v>
      </c>
      <c r="E8" s="7" t="s">
        <v>284</v>
      </c>
      <c r="F8" s="7" t="s">
        <v>285</v>
      </c>
      <c r="G8" s="7" t="s">
        <v>286</v>
      </c>
      <c r="H8" s="19" t="s">
        <v>143</v>
      </c>
      <c r="I8" s="14" t="s">
        <v>141</v>
      </c>
      <c r="J8" s="34">
        <v>0.06854166666666667</v>
      </c>
      <c r="L8" s="6">
        <f aca="true" t="shared" si="0" ref="L8:N12">IF(LEFT($H8,1)=L$5,1,"")</f>
        <v>1</v>
      </c>
      <c r="M8" s="6">
        <f t="shared" si="0"/>
      </c>
      <c r="N8" s="6">
        <f t="shared" si="0"/>
      </c>
    </row>
    <row r="9" spans="1:14" ht="15.75">
      <c r="A9" s="27">
        <v>2</v>
      </c>
      <c r="B9" s="27">
        <v>35</v>
      </c>
      <c r="C9" s="8">
        <v>6</v>
      </c>
      <c r="D9" s="7" t="s">
        <v>166</v>
      </c>
      <c r="E9" s="7" t="s">
        <v>167</v>
      </c>
      <c r="F9" s="7" t="s">
        <v>168</v>
      </c>
      <c r="G9" s="7" t="s">
        <v>169</v>
      </c>
      <c r="H9" s="19" t="s">
        <v>143</v>
      </c>
      <c r="I9" s="12" t="s">
        <v>14</v>
      </c>
      <c r="J9" s="34">
        <v>0.07724537037037037</v>
      </c>
      <c r="L9" s="6">
        <f t="shared" si="0"/>
        <v>1</v>
      </c>
      <c r="M9" s="6">
        <f t="shared" si="0"/>
      </c>
      <c r="N9" s="6">
        <f t="shared" si="0"/>
      </c>
    </row>
    <row r="10" spans="1:14" ht="15.75">
      <c r="A10" s="27">
        <v>3</v>
      </c>
      <c r="B10" s="27">
        <v>36</v>
      </c>
      <c r="C10" s="8">
        <v>39</v>
      </c>
      <c r="D10" s="7" t="s">
        <v>279</v>
      </c>
      <c r="E10" s="7" t="s">
        <v>280</v>
      </c>
      <c r="F10" s="7" t="s">
        <v>281</v>
      </c>
      <c r="G10" s="7" t="s">
        <v>282</v>
      </c>
      <c r="H10" s="19" t="s">
        <v>143</v>
      </c>
      <c r="I10" s="14" t="s">
        <v>141</v>
      </c>
      <c r="J10" s="34">
        <v>0.08097222222222222</v>
      </c>
      <c r="L10" s="6">
        <f t="shared" si="0"/>
        <v>1</v>
      </c>
      <c r="M10" s="6">
        <f t="shared" si="0"/>
      </c>
      <c r="N10" s="6">
        <f t="shared" si="0"/>
      </c>
    </row>
    <row r="11" spans="1:14" ht="15.75">
      <c r="A11" s="27">
        <v>4</v>
      </c>
      <c r="B11" s="27">
        <v>45</v>
      </c>
      <c r="C11" s="8">
        <v>1</v>
      </c>
      <c r="D11" s="7" t="s">
        <v>146</v>
      </c>
      <c r="E11" s="7" t="s">
        <v>147</v>
      </c>
      <c r="F11" s="7" t="s">
        <v>148</v>
      </c>
      <c r="G11" s="7" t="s">
        <v>149</v>
      </c>
      <c r="H11" s="19" t="s">
        <v>143</v>
      </c>
      <c r="I11" s="12" t="s">
        <v>14</v>
      </c>
      <c r="J11" s="34">
        <v>0.10733796296296295</v>
      </c>
      <c r="L11" s="6">
        <f t="shared" si="0"/>
        <v>1</v>
      </c>
      <c r="M11" s="6">
        <f t="shared" si="0"/>
      </c>
      <c r="N11" s="6">
        <f t="shared" si="0"/>
      </c>
    </row>
    <row r="12" spans="1:14" ht="15.75">
      <c r="A12" s="27">
        <v>5</v>
      </c>
      <c r="B12" s="27">
        <v>46</v>
      </c>
      <c r="C12" s="8">
        <v>43</v>
      </c>
      <c r="D12" s="7" t="s">
        <v>396</v>
      </c>
      <c r="E12" s="7" t="s">
        <v>397</v>
      </c>
      <c r="F12" s="7" t="s">
        <v>293</v>
      </c>
      <c r="G12" s="7" t="s">
        <v>294</v>
      </c>
      <c r="H12" s="19" t="s">
        <v>143</v>
      </c>
      <c r="I12" s="17" t="s">
        <v>72</v>
      </c>
      <c r="J12" s="34">
        <v>0.1438310185185185</v>
      </c>
      <c r="L12" s="6">
        <f t="shared" si="0"/>
        <v>1</v>
      </c>
      <c r="M12" s="6">
        <f t="shared" si="0"/>
      </c>
      <c r="N12" s="6">
        <f t="shared" si="0"/>
      </c>
    </row>
    <row r="13" spans="1:14" s="9" customFormat="1" ht="15.75" customHeight="1">
      <c r="A13" s="52" t="str">
        <f>H14</f>
        <v>HOMMES</v>
      </c>
      <c r="B13" s="53"/>
      <c r="C13" s="53"/>
      <c r="D13" s="53"/>
      <c r="E13" s="53"/>
      <c r="F13" s="53"/>
      <c r="G13" s="53"/>
      <c r="H13" s="53"/>
      <c r="I13" s="53"/>
      <c r="J13" s="54"/>
      <c r="L13" s="30"/>
      <c r="M13" s="30"/>
      <c r="N13" s="30"/>
    </row>
    <row r="14" spans="1:14" ht="15.75">
      <c r="A14" s="27">
        <v>1</v>
      </c>
      <c r="B14" s="27">
        <v>1</v>
      </c>
      <c r="C14" s="8">
        <v>36</v>
      </c>
      <c r="D14" s="7" t="s">
        <v>271</v>
      </c>
      <c r="E14" s="7" t="s">
        <v>272</v>
      </c>
      <c r="F14" s="7" t="s">
        <v>251</v>
      </c>
      <c r="G14" s="7" t="s">
        <v>273</v>
      </c>
      <c r="H14" s="11" t="s">
        <v>142</v>
      </c>
      <c r="I14" s="13" t="s">
        <v>28</v>
      </c>
      <c r="J14" s="34">
        <v>0.04280092592592593</v>
      </c>
      <c r="L14" s="6">
        <f aca="true" t="shared" si="1" ref="L14:N43">IF(LEFT($H14,1)=L$5,1,"")</f>
      </c>
      <c r="M14" s="6">
        <f t="shared" si="1"/>
        <v>1</v>
      </c>
      <c r="N14" s="6">
        <f t="shared" si="1"/>
      </c>
    </row>
    <row r="15" spans="1:14" ht="15.75">
      <c r="A15" s="27">
        <v>2</v>
      </c>
      <c r="B15" s="27">
        <v>2</v>
      </c>
      <c r="C15" s="8">
        <v>18</v>
      </c>
      <c r="D15" s="7" t="s">
        <v>209</v>
      </c>
      <c r="E15" s="20" t="s">
        <v>210</v>
      </c>
      <c r="F15" s="7" t="s">
        <v>211</v>
      </c>
      <c r="G15" s="20" t="s">
        <v>212</v>
      </c>
      <c r="H15" s="11" t="s">
        <v>142</v>
      </c>
      <c r="I15" s="12" t="s">
        <v>14</v>
      </c>
      <c r="J15" s="34">
        <v>0.04387731481481482</v>
      </c>
      <c r="L15" s="6">
        <f t="shared" si="1"/>
      </c>
      <c r="M15" s="6">
        <f t="shared" si="1"/>
        <v>1</v>
      </c>
      <c r="N15" s="6">
        <f t="shared" si="1"/>
      </c>
    </row>
    <row r="16" spans="1:14" ht="15.75">
      <c r="A16" s="27">
        <v>3</v>
      </c>
      <c r="B16" s="27">
        <v>3</v>
      </c>
      <c r="C16" s="8">
        <v>23</v>
      </c>
      <c r="D16" s="7" t="s">
        <v>224</v>
      </c>
      <c r="E16" s="7" t="s">
        <v>225</v>
      </c>
      <c r="F16" s="7" t="s">
        <v>222</v>
      </c>
      <c r="G16" s="7" t="s">
        <v>226</v>
      </c>
      <c r="H16" s="11" t="s">
        <v>142</v>
      </c>
      <c r="I16" s="12" t="s">
        <v>14</v>
      </c>
      <c r="J16" s="34">
        <v>0.048310185185185185</v>
      </c>
      <c r="L16" s="6">
        <f t="shared" si="1"/>
      </c>
      <c r="M16" s="6">
        <f t="shared" si="1"/>
        <v>1</v>
      </c>
      <c r="N16" s="6">
        <f t="shared" si="1"/>
      </c>
    </row>
    <row r="17" spans="1:14" ht="15.75">
      <c r="A17" s="27">
        <v>4</v>
      </c>
      <c r="B17" s="27">
        <v>4</v>
      </c>
      <c r="C17" s="8">
        <v>8</v>
      </c>
      <c r="D17" s="7" t="s">
        <v>174</v>
      </c>
      <c r="E17" s="7" t="s">
        <v>175</v>
      </c>
      <c r="F17" s="7" t="s">
        <v>176</v>
      </c>
      <c r="G17" s="7" t="s">
        <v>177</v>
      </c>
      <c r="H17" s="11" t="s">
        <v>142</v>
      </c>
      <c r="I17" s="12" t="s">
        <v>14</v>
      </c>
      <c r="J17" s="34">
        <v>0.05104166666666667</v>
      </c>
      <c r="L17" s="6">
        <f t="shared" si="1"/>
      </c>
      <c r="M17" s="6">
        <f t="shared" si="1"/>
        <v>1</v>
      </c>
      <c r="N17" s="6">
        <f t="shared" si="1"/>
      </c>
    </row>
    <row r="18" spans="1:14" ht="15.75">
      <c r="A18" s="27">
        <v>5</v>
      </c>
      <c r="B18" s="27">
        <v>6</v>
      </c>
      <c r="C18" s="8">
        <v>45</v>
      </c>
      <c r="D18" s="21" t="s">
        <v>299</v>
      </c>
      <c r="E18" s="21" t="s">
        <v>300</v>
      </c>
      <c r="F18" s="21" t="s">
        <v>301</v>
      </c>
      <c r="G18" s="21" t="s">
        <v>302</v>
      </c>
      <c r="H18" s="11" t="s">
        <v>142</v>
      </c>
      <c r="I18" s="12" t="s">
        <v>14</v>
      </c>
      <c r="J18" s="34">
        <v>0.05267361111111111</v>
      </c>
      <c r="L18" s="6">
        <f t="shared" si="1"/>
      </c>
      <c r="M18" s="6">
        <f t="shared" si="1"/>
        <v>1</v>
      </c>
      <c r="N18" s="6">
        <f t="shared" si="1"/>
      </c>
    </row>
    <row r="19" spans="1:14" ht="18.75" customHeight="1">
      <c r="A19" s="27">
        <v>6</v>
      </c>
      <c r="B19" s="27">
        <v>7</v>
      </c>
      <c r="C19" s="8">
        <v>11</v>
      </c>
      <c r="D19" s="7" t="s">
        <v>184</v>
      </c>
      <c r="E19" s="7" t="s">
        <v>185</v>
      </c>
      <c r="F19" s="7" t="s">
        <v>186</v>
      </c>
      <c r="G19" s="7" t="s">
        <v>187</v>
      </c>
      <c r="H19" s="11" t="s">
        <v>142</v>
      </c>
      <c r="I19" s="12" t="s">
        <v>14</v>
      </c>
      <c r="J19" s="34">
        <v>0.052835648148148145</v>
      </c>
      <c r="L19" s="6">
        <f t="shared" si="1"/>
      </c>
      <c r="M19" s="6">
        <f t="shared" si="1"/>
        <v>1</v>
      </c>
      <c r="N19" s="6">
        <f t="shared" si="1"/>
      </c>
    </row>
    <row r="20" spans="1:14" ht="15.75">
      <c r="A20" s="27">
        <v>7</v>
      </c>
      <c r="B20" s="27">
        <v>8</v>
      </c>
      <c r="C20" s="8">
        <v>31</v>
      </c>
      <c r="D20" s="7" t="s">
        <v>251</v>
      </c>
      <c r="E20" s="7" t="s">
        <v>252</v>
      </c>
      <c r="F20" s="7" t="s">
        <v>253</v>
      </c>
      <c r="G20" s="7" t="s">
        <v>254</v>
      </c>
      <c r="H20" s="11" t="s">
        <v>142</v>
      </c>
      <c r="I20" s="13" t="s">
        <v>28</v>
      </c>
      <c r="J20" s="34">
        <v>0.05350694444444445</v>
      </c>
      <c r="L20" s="6">
        <f t="shared" si="1"/>
      </c>
      <c r="M20" s="6">
        <f t="shared" si="1"/>
        <v>1</v>
      </c>
      <c r="N20" s="6">
        <f t="shared" si="1"/>
      </c>
    </row>
    <row r="21" spans="1:14" ht="15.75">
      <c r="A21" s="27">
        <v>8</v>
      </c>
      <c r="B21" s="27">
        <v>9</v>
      </c>
      <c r="C21" s="8">
        <v>12</v>
      </c>
      <c r="D21" s="7" t="s">
        <v>188</v>
      </c>
      <c r="E21" s="7" t="s">
        <v>189</v>
      </c>
      <c r="F21" s="7" t="s">
        <v>190</v>
      </c>
      <c r="G21" s="7" t="s">
        <v>191</v>
      </c>
      <c r="H21" s="11" t="s">
        <v>142</v>
      </c>
      <c r="I21" s="12" t="s">
        <v>14</v>
      </c>
      <c r="J21" s="34">
        <v>0.05528935185185185</v>
      </c>
      <c r="L21" s="6">
        <f t="shared" si="1"/>
      </c>
      <c r="M21" s="6">
        <f t="shared" si="1"/>
        <v>1</v>
      </c>
      <c r="N21" s="6">
        <f t="shared" si="1"/>
      </c>
    </row>
    <row r="22" spans="1:14" ht="15.75">
      <c r="A22" s="27">
        <v>9</v>
      </c>
      <c r="B22" s="27">
        <v>10</v>
      </c>
      <c r="C22" s="8">
        <v>4</v>
      </c>
      <c r="D22" s="7" t="s">
        <v>158</v>
      </c>
      <c r="E22" s="7" t="s">
        <v>159</v>
      </c>
      <c r="F22" s="7" t="s">
        <v>160</v>
      </c>
      <c r="G22" s="7" t="s">
        <v>161</v>
      </c>
      <c r="H22" s="11" t="s">
        <v>142</v>
      </c>
      <c r="I22" s="12" t="s">
        <v>14</v>
      </c>
      <c r="J22" s="34">
        <v>0.05623842592592593</v>
      </c>
      <c r="L22" s="6">
        <f t="shared" si="1"/>
      </c>
      <c r="M22" s="6">
        <f t="shared" si="1"/>
        <v>1</v>
      </c>
      <c r="N22" s="6">
        <f t="shared" si="1"/>
      </c>
    </row>
    <row r="23" spans="1:14" ht="18.75" customHeight="1">
      <c r="A23" s="27">
        <v>10</v>
      </c>
      <c r="B23" s="27">
        <v>11</v>
      </c>
      <c r="C23" s="8">
        <v>26</v>
      </c>
      <c r="D23" s="7" t="s">
        <v>235</v>
      </c>
      <c r="E23" s="7" t="s">
        <v>236</v>
      </c>
      <c r="F23" s="7" t="s">
        <v>237</v>
      </c>
      <c r="G23" s="7" t="s">
        <v>238</v>
      </c>
      <c r="H23" s="11" t="s">
        <v>142</v>
      </c>
      <c r="I23" s="13" t="s">
        <v>28</v>
      </c>
      <c r="J23" s="34">
        <v>0.05748842592592593</v>
      </c>
      <c r="L23" s="6">
        <f t="shared" si="1"/>
      </c>
      <c r="M23" s="6">
        <f t="shared" si="1"/>
        <v>1</v>
      </c>
      <c r="N23" s="6">
        <f t="shared" si="1"/>
      </c>
    </row>
    <row r="24" spans="1:14" ht="15.75">
      <c r="A24" s="27">
        <v>11</v>
      </c>
      <c r="B24" s="27">
        <v>12</v>
      </c>
      <c r="C24" s="8">
        <v>13</v>
      </c>
      <c r="D24" s="7" t="s">
        <v>192</v>
      </c>
      <c r="E24" s="7" t="s">
        <v>193</v>
      </c>
      <c r="F24" s="7" t="s">
        <v>194</v>
      </c>
      <c r="G24" s="7" t="s">
        <v>195</v>
      </c>
      <c r="H24" s="11" t="s">
        <v>142</v>
      </c>
      <c r="I24" s="12" t="s">
        <v>14</v>
      </c>
      <c r="J24" s="34">
        <v>0.05850694444444445</v>
      </c>
      <c r="L24" s="6">
        <f t="shared" si="1"/>
      </c>
      <c r="M24" s="6">
        <f t="shared" si="1"/>
        <v>1</v>
      </c>
      <c r="N24" s="6">
        <f t="shared" si="1"/>
      </c>
    </row>
    <row r="25" spans="1:14" ht="15.75">
      <c r="A25" s="27">
        <v>12</v>
      </c>
      <c r="B25" s="27">
        <v>13</v>
      </c>
      <c r="C25" s="8">
        <v>28</v>
      </c>
      <c r="D25" s="7" t="s">
        <v>243</v>
      </c>
      <c r="E25" s="7" t="s">
        <v>82</v>
      </c>
      <c r="F25" s="7" t="s">
        <v>244</v>
      </c>
      <c r="G25" s="7" t="s">
        <v>54</v>
      </c>
      <c r="H25" s="11" t="s">
        <v>142</v>
      </c>
      <c r="I25" s="13" t="s">
        <v>28</v>
      </c>
      <c r="J25" s="34">
        <v>0.0587962962962963</v>
      </c>
      <c r="L25" s="6">
        <f t="shared" si="1"/>
      </c>
      <c r="M25" s="6">
        <f t="shared" si="1"/>
        <v>1</v>
      </c>
      <c r="N25" s="6">
        <f t="shared" si="1"/>
      </c>
    </row>
    <row r="26" spans="1:14" ht="15.75">
      <c r="A26" s="27">
        <v>13</v>
      </c>
      <c r="B26" s="27">
        <v>15</v>
      </c>
      <c r="C26" s="8">
        <v>10</v>
      </c>
      <c r="D26" s="7" t="s">
        <v>180</v>
      </c>
      <c r="E26" s="7" t="s">
        <v>181</v>
      </c>
      <c r="F26" s="7" t="s">
        <v>182</v>
      </c>
      <c r="G26" s="7" t="s">
        <v>183</v>
      </c>
      <c r="H26" s="11" t="s">
        <v>142</v>
      </c>
      <c r="I26" s="12" t="s">
        <v>14</v>
      </c>
      <c r="J26" s="34">
        <v>0.05962962962962962</v>
      </c>
      <c r="L26" s="6">
        <f t="shared" si="1"/>
      </c>
      <c r="M26" s="6">
        <f t="shared" si="1"/>
        <v>1</v>
      </c>
      <c r="N26" s="6">
        <f t="shared" si="1"/>
      </c>
    </row>
    <row r="27" spans="1:14" ht="15.75">
      <c r="A27" s="27">
        <v>14</v>
      </c>
      <c r="B27" s="27">
        <v>17</v>
      </c>
      <c r="C27" s="8">
        <v>38</v>
      </c>
      <c r="D27" s="7" t="s">
        <v>276</v>
      </c>
      <c r="E27" s="7" t="s">
        <v>277</v>
      </c>
      <c r="F27" s="7" t="s">
        <v>51</v>
      </c>
      <c r="G27" s="7" t="s">
        <v>278</v>
      </c>
      <c r="H27" s="11" t="s">
        <v>142</v>
      </c>
      <c r="I27" s="14" t="s">
        <v>141</v>
      </c>
      <c r="J27" s="34">
        <v>0.05983796296296296</v>
      </c>
      <c r="L27" s="6">
        <f t="shared" si="1"/>
      </c>
      <c r="M27" s="6">
        <f t="shared" si="1"/>
        <v>1</v>
      </c>
      <c r="N27" s="6">
        <f t="shared" si="1"/>
      </c>
    </row>
    <row r="28" spans="1:14" ht="15.75">
      <c r="A28" s="27">
        <v>15</v>
      </c>
      <c r="B28" s="27">
        <v>18</v>
      </c>
      <c r="C28" s="8">
        <v>37</v>
      </c>
      <c r="D28" s="7" t="s">
        <v>274</v>
      </c>
      <c r="E28" s="7" t="s">
        <v>212</v>
      </c>
      <c r="F28" s="7" t="s">
        <v>275</v>
      </c>
      <c r="G28" s="7" t="s">
        <v>123</v>
      </c>
      <c r="H28" s="11" t="s">
        <v>142</v>
      </c>
      <c r="I28" s="13" t="s">
        <v>28</v>
      </c>
      <c r="J28" s="34">
        <v>0.06068287037037037</v>
      </c>
      <c r="L28" s="6">
        <f t="shared" si="1"/>
      </c>
      <c r="M28" s="6">
        <f t="shared" si="1"/>
        <v>1</v>
      </c>
      <c r="N28" s="6">
        <f t="shared" si="1"/>
      </c>
    </row>
    <row r="29" spans="1:14" ht="15.75">
      <c r="A29" s="27">
        <v>16</v>
      </c>
      <c r="B29" s="27">
        <v>19</v>
      </c>
      <c r="C29" s="8">
        <v>32</v>
      </c>
      <c r="D29" s="7" t="s">
        <v>255</v>
      </c>
      <c r="E29" s="7" t="s">
        <v>256</v>
      </c>
      <c r="F29" s="7" t="s">
        <v>257</v>
      </c>
      <c r="G29" s="7" t="s">
        <v>258</v>
      </c>
      <c r="H29" s="11" t="s">
        <v>142</v>
      </c>
      <c r="I29" s="13" t="s">
        <v>28</v>
      </c>
      <c r="J29" s="34">
        <v>0.0615162037037037</v>
      </c>
      <c r="L29" s="6">
        <f t="shared" si="1"/>
      </c>
      <c r="M29" s="6">
        <f t="shared" si="1"/>
        <v>1</v>
      </c>
      <c r="N29" s="6">
        <f t="shared" si="1"/>
      </c>
    </row>
    <row r="30" spans="1:14" ht="15.75">
      <c r="A30" s="27">
        <v>17</v>
      </c>
      <c r="B30" s="27">
        <v>20</v>
      </c>
      <c r="C30" s="8">
        <v>5</v>
      </c>
      <c r="D30" s="7" t="s">
        <v>162</v>
      </c>
      <c r="E30" s="7" t="s">
        <v>163</v>
      </c>
      <c r="F30" s="7" t="s">
        <v>164</v>
      </c>
      <c r="G30" s="7" t="s">
        <v>165</v>
      </c>
      <c r="H30" s="11" t="s">
        <v>142</v>
      </c>
      <c r="I30" s="12" t="s">
        <v>14</v>
      </c>
      <c r="J30" s="34">
        <v>0.06350694444444445</v>
      </c>
      <c r="L30" s="6">
        <f t="shared" si="1"/>
      </c>
      <c r="M30" s="6">
        <f t="shared" si="1"/>
        <v>1</v>
      </c>
      <c r="N30" s="6">
        <f t="shared" si="1"/>
      </c>
    </row>
    <row r="31" spans="1:14" ht="15.75">
      <c r="A31" s="27">
        <v>18</v>
      </c>
      <c r="B31" s="27">
        <v>21</v>
      </c>
      <c r="C31" s="8">
        <v>29</v>
      </c>
      <c r="D31" s="7" t="s">
        <v>192</v>
      </c>
      <c r="E31" s="7" t="s">
        <v>245</v>
      </c>
      <c r="F31" s="7" t="s">
        <v>246</v>
      </c>
      <c r="G31" s="7" t="s">
        <v>247</v>
      </c>
      <c r="H31" s="11" t="s">
        <v>142</v>
      </c>
      <c r="I31" s="13" t="s">
        <v>28</v>
      </c>
      <c r="J31" s="34">
        <v>0.06394675925925926</v>
      </c>
      <c r="L31" s="6">
        <f t="shared" si="1"/>
      </c>
      <c r="M31" s="6">
        <f t="shared" si="1"/>
        <v>1</v>
      </c>
      <c r="N31" s="6">
        <f t="shared" si="1"/>
      </c>
    </row>
    <row r="32" spans="1:14" ht="15.75">
      <c r="A32" s="27">
        <v>19</v>
      </c>
      <c r="B32" s="27">
        <v>22</v>
      </c>
      <c r="C32" s="8">
        <v>30</v>
      </c>
      <c r="D32" s="7" t="s">
        <v>248</v>
      </c>
      <c r="E32" s="7" t="s">
        <v>245</v>
      </c>
      <c r="F32" s="7" t="s">
        <v>249</v>
      </c>
      <c r="G32" s="7" t="s">
        <v>250</v>
      </c>
      <c r="H32" s="11" t="s">
        <v>142</v>
      </c>
      <c r="I32" s="13" t="s">
        <v>28</v>
      </c>
      <c r="J32" s="34">
        <v>0.06450231481481482</v>
      </c>
      <c r="L32" s="6">
        <f t="shared" si="1"/>
      </c>
      <c r="M32" s="6">
        <f t="shared" si="1"/>
        <v>1</v>
      </c>
      <c r="N32" s="6">
        <f t="shared" si="1"/>
      </c>
    </row>
    <row r="33" spans="1:14" ht="15.75">
      <c r="A33" s="27">
        <v>20</v>
      </c>
      <c r="B33" s="27">
        <v>23</v>
      </c>
      <c r="C33" s="8">
        <v>7</v>
      </c>
      <c r="D33" s="7" t="s">
        <v>170</v>
      </c>
      <c r="E33" s="7" t="s">
        <v>171</v>
      </c>
      <c r="F33" s="7" t="s">
        <v>172</v>
      </c>
      <c r="G33" s="7" t="s">
        <v>173</v>
      </c>
      <c r="H33" s="11" t="s">
        <v>142</v>
      </c>
      <c r="I33" s="12" t="s">
        <v>14</v>
      </c>
      <c r="J33" s="34">
        <v>0.06503472222222222</v>
      </c>
      <c r="L33" s="6">
        <f t="shared" si="1"/>
      </c>
      <c r="M33" s="6">
        <f t="shared" si="1"/>
        <v>1</v>
      </c>
      <c r="N33" s="6">
        <f t="shared" si="1"/>
      </c>
    </row>
    <row r="34" spans="1:14" ht="15.75">
      <c r="A34" s="27">
        <v>21</v>
      </c>
      <c r="B34" s="27">
        <v>24</v>
      </c>
      <c r="C34" s="8">
        <v>14</v>
      </c>
      <c r="D34" s="7" t="s">
        <v>196</v>
      </c>
      <c r="E34" s="7" t="s">
        <v>197</v>
      </c>
      <c r="F34" s="7" t="s">
        <v>198</v>
      </c>
      <c r="G34" s="7" t="s">
        <v>199</v>
      </c>
      <c r="H34" s="11" t="s">
        <v>142</v>
      </c>
      <c r="I34" s="12" t="s">
        <v>14</v>
      </c>
      <c r="J34" s="34">
        <v>0.06631944444444444</v>
      </c>
      <c r="L34" s="6">
        <f t="shared" si="1"/>
      </c>
      <c r="M34" s="6">
        <f t="shared" si="1"/>
        <v>1</v>
      </c>
      <c r="N34" s="6">
        <f t="shared" si="1"/>
      </c>
    </row>
    <row r="35" spans="1:14" ht="15.75">
      <c r="A35" s="27">
        <v>22</v>
      </c>
      <c r="B35" s="27">
        <v>25</v>
      </c>
      <c r="C35" s="8">
        <v>34</v>
      </c>
      <c r="D35" s="7" t="s">
        <v>263</v>
      </c>
      <c r="E35" s="7" t="s">
        <v>264</v>
      </c>
      <c r="F35" s="7" t="s">
        <v>265</v>
      </c>
      <c r="G35" s="7" t="s">
        <v>266</v>
      </c>
      <c r="H35" s="11" t="s">
        <v>142</v>
      </c>
      <c r="I35" s="13" t="s">
        <v>28</v>
      </c>
      <c r="J35" s="34">
        <v>0.06685185185185184</v>
      </c>
      <c r="L35" s="6">
        <f t="shared" si="1"/>
      </c>
      <c r="M35" s="6">
        <f t="shared" si="1"/>
        <v>1</v>
      </c>
      <c r="N35" s="6">
        <f t="shared" si="1"/>
      </c>
    </row>
    <row r="36" spans="1:14" ht="15.75">
      <c r="A36" s="27">
        <v>23</v>
      </c>
      <c r="B36" s="27">
        <v>27</v>
      </c>
      <c r="C36" s="8">
        <v>9</v>
      </c>
      <c r="D36" s="7" t="s">
        <v>178</v>
      </c>
      <c r="E36" s="7" t="s">
        <v>47</v>
      </c>
      <c r="F36" s="7" t="s">
        <v>148</v>
      </c>
      <c r="G36" s="7" t="s">
        <v>179</v>
      </c>
      <c r="H36" s="11" t="s">
        <v>142</v>
      </c>
      <c r="I36" s="12" t="s">
        <v>14</v>
      </c>
      <c r="J36" s="34">
        <v>0.07030092592592592</v>
      </c>
      <c r="L36" s="6">
        <f t="shared" si="1"/>
      </c>
      <c r="M36" s="6">
        <f t="shared" si="1"/>
        <v>1</v>
      </c>
      <c r="N36" s="6">
        <f t="shared" si="1"/>
      </c>
    </row>
    <row r="37" spans="1:14" ht="15.75">
      <c r="A37" s="27">
        <v>24</v>
      </c>
      <c r="B37" s="27">
        <v>29</v>
      </c>
      <c r="C37" s="8">
        <v>15</v>
      </c>
      <c r="D37" s="7" t="s">
        <v>200</v>
      </c>
      <c r="E37" s="7" t="s">
        <v>58</v>
      </c>
      <c r="F37" s="7" t="s">
        <v>201</v>
      </c>
      <c r="G37" s="7" t="s">
        <v>103</v>
      </c>
      <c r="H37" s="11" t="s">
        <v>142</v>
      </c>
      <c r="I37" s="12" t="s">
        <v>14</v>
      </c>
      <c r="J37" s="34">
        <v>0.07211805555555556</v>
      </c>
      <c r="L37" s="6">
        <f t="shared" si="1"/>
      </c>
      <c r="M37" s="6">
        <f t="shared" si="1"/>
        <v>1</v>
      </c>
      <c r="N37" s="6">
        <f t="shared" si="1"/>
      </c>
    </row>
    <row r="38" spans="1:14" ht="15.75">
      <c r="A38" s="27">
        <v>25</v>
      </c>
      <c r="B38" s="27">
        <v>30</v>
      </c>
      <c r="C38" s="8">
        <v>24</v>
      </c>
      <c r="D38" s="21" t="s">
        <v>227</v>
      </c>
      <c r="E38" s="21" t="s">
        <v>228</v>
      </c>
      <c r="F38" s="21" t="s">
        <v>229</v>
      </c>
      <c r="G38" s="21" t="s">
        <v>230</v>
      </c>
      <c r="H38" s="11" t="s">
        <v>142</v>
      </c>
      <c r="I38" s="12" t="s">
        <v>14</v>
      </c>
      <c r="J38" s="34">
        <v>0.07305555555555555</v>
      </c>
      <c r="L38" s="6">
        <f t="shared" si="1"/>
      </c>
      <c r="M38" s="6">
        <f t="shared" si="1"/>
        <v>1</v>
      </c>
      <c r="N38" s="6">
        <f t="shared" si="1"/>
      </c>
    </row>
    <row r="39" spans="1:14" ht="15.75">
      <c r="A39" s="27">
        <v>26</v>
      </c>
      <c r="B39" s="27">
        <v>31</v>
      </c>
      <c r="C39" s="8">
        <v>33</v>
      </c>
      <c r="D39" s="7" t="s">
        <v>259</v>
      </c>
      <c r="E39" s="7" t="s">
        <v>260</v>
      </c>
      <c r="F39" s="7" t="s">
        <v>261</v>
      </c>
      <c r="G39" s="7" t="s">
        <v>262</v>
      </c>
      <c r="H39" s="11" t="s">
        <v>142</v>
      </c>
      <c r="I39" s="13" t="s">
        <v>28</v>
      </c>
      <c r="J39" s="34">
        <v>0.07398148148148148</v>
      </c>
      <c r="L39" s="6">
        <f t="shared" si="1"/>
      </c>
      <c r="M39" s="6">
        <f t="shared" si="1"/>
        <v>1</v>
      </c>
      <c r="N39" s="6">
        <f t="shared" si="1"/>
      </c>
    </row>
    <row r="40" spans="1:14" ht="15.75">
      <c r="A40" s="27">
        <v>27</v>
      </c>
      <c r="B40" s="27">
        <v>37</v>
      </c>
      <c r="C40" s="8">
        <v>41</v>
      </c>
      <c r="D40" s="7" t="s">
        <v>287</v>
      </c>
      <c r="E40" s="7" t="s">
        <v>47</v>
      </c>
      <c r="F40" s="7" t="s">
        <v>288</v>
      </c>
      <c r="G40" s="7" t="s">
        <v>289</v>
      </c>
      <c r="H40" s="11" t="s">
        <v>142</v>
      </c>
      <c r="I40" s="14" t="s">
        <v>141</v>
      </c>
      <c r="J40" s="34">
        <v>0.08100694444444444</v>
      </c>
      <c r="L40" s="6">
        <f t="shared" si="1"/>
      </c>
      <c r="M40" s="6">
        <f t="shared" si="1"/>
        <v>1</v>
      </c>
      <c r="N40" s="6">
        <f t="shared" si="1"/>
      </c>
    </row>
    <row r="41" spans="1:14" ht="15.75">
      <c r="A41" s="27">
        <v>28</v>
      </c>
      <c r="B41" s="27">
        <v>38</v>
      </c>
      <c r="C41" s="8">
        <v>17</v>
      </c>
      <c r="D41" s="7" t="s">
        <v>180</v>
      </c>
      <c r="E41" s="7" t="s">
        <v>206</v>
      </c>
      <c r="F41" s="7" t="s">
        <v>207</v>
      </c>
      <c r="G41" s="7" t="s">
        <v>208</v>
      </c>
      <c r="H41" s="11" t="s">
        <v>142</v>
      </c>
      <c r="I41" s="12" t="s">
        <v>14</v>
      </c>
      <c r="J41" s="34">
        <v>0.08239583333333333</v>
      </c>
      <c r="L41" s="6">
        <f t="shared" si="1"/>
      </c>
      <c r="M41" s="6">
        <f t="shared" si="1"/>
        <v>1</v>
      </c>
      <c r="N41" s="6">
        <f t="shared" si="1"/>
      </c>
    </row>
    <row r="42" spans="1:14" ht="15.75">
      <c r="A42" s="27">
        <v>29</v>
      </c>
      <c r="B42" s="27">
        <v>39</v>
      </c>
      <c r="C42" s="8">
        <v>35</v>
      </c>
      <c r="D42" s="7" t="s">
        <v>267</v>
      </c>
      <c r="E42" s="7" t="s">
        <v>268</v>
      </c>
      <c r="F42" s="7" t="s">
        <v>269</v>
      </c>
      <c r="G42" s="7" t="s">
        <v>270</v>
      </c>
      <c r="H42" s="11" t="s">
        <v>142</v>
      </c>
      <c r="I42" s="13" t="s">
        <v>28</v>
      </c>
      <c r="J42" s="34">
        <v>0.08268518518518518</v>
      </c>
      <c r="L42" s="6">
        <f t="shared" si="1"/>
      </c>
      <c r="M42" s="6">
        <f t="shared" si="1"/>
        <v>1</v>
      </c>
      <c r="N42" s="6">
        <f t="shared" si="1"/>
      </c>
    </row>
    <row r="43" spans="1:14" ht="15.75">
      <c r="A43" s="27">
        <v>30</v>
      </c>
      <c r="B43" s="27">
        <v>42</v>
      </c>
      <c r="C43" s="8">
        <v>21</v>
      </c>
      <c r="D43" s="7" t="s">
        <v>148</v>
      </c>
      <c r="E43" s="20" t="s">
        <v>218</v>
      </c>
      <c r="F43" s="7" t="s">
        <v>162</v>
      </c>
      <c r="G43" s="20" t="s">
        <v>219</v>
      </c>
      <c r="H43" s="11" t="s">
        <v>142</v>
      </c>
      <c r="I43" s="12" t="s">
        <v>14</v>
      </c>
      <c r="J43" s="34">
        <v>0.08748842592592593</v>
      </c>
      <c r="L43" s="6">
        <f t="shared" si="1"/>
      </c>
      <c r="M43" s="6">
        <f t="shared" si="1"/>
        <v>1</v>
      </c>
      <c r="N43" s="6">
        <f t="shared" si="1"/>
      </c>
    </row>
    <row r="44" spans="1:14" s="9" customFormat="1" ht="15.75" customHeight="1">
      <c r="A44" s="52" t="str">
        <f>H45</f>
        <v>MIXTES</v>
      </c>
      <c r="B44" s="53"/>
      <c r="C44" s="53"/>
      <c r="D44" s="53"/>
      <c r="E44" s="53"/>
      <c r="F44" s="53"/>
      <c r="G44" s="53"/>
      <c r="H44" s="53"/>
      <c r="I44" s="53"/>
      <c r="J44" s="54"/>
      <c r="L44" s="30"/>
      <c r="M44" s="30"/>
      <c r="N44" s="30"/>
    </row>
    <row r="45" spans="1:14" ht="15.75">
      <c r="A45" s="27">
        <v>1</v>
      </c>
      <c r="B45" s="27">
        <v>5</v>
      </c>
      <c r="C45" s="8">
        <v>46</v>
      </c>
      <c r="D45" s="21" t="s">
        <v>393</v>
      </c>
      <c r="E45" s="21" t="s">
        <v>394</v>
      </c>
      <c r="F45" s="21" t="s">
        <v>395</v>
      </c>
      <c r="G45" s="21" t="s">
        <v>169</v>
      </c>
      <c r="H45" s="15" t="s">
        <v>144</v>
      </c>
      <c r="I45" s="14" t="s">
        <v>141</v>
      </c>
      <c r="J45" s="34">
        <v>0.05148148148148148</v>
      </c>
      <c r="L45" s="6">
        <f aca="true" t="shared" si="2" ref="L45:N55">IF(LEFT($H45,1)=L$5,1,"")</f>
      </c>
      <c r="M45" s="6">
        <f t="shared" si="2"/>
      </c>
      <c r="N45" s="6">
        <f t="shared" si="2"/>
        <v>1</v>
      </c>
    </row>
    <row r="46" spans="1:14" ht="15.75">
      <c r="A46" s="27">
        <v>2</v>
      </c>
      <c r="B46" s="27">
        <v>14</v>
      </c>
      <c r="C46" s="8">
        <v>25</v>
      </c>
      <c r="D46" s="7" t="s">
        <v>231</v>
      </c>
      <c r="E46" s="7" t="s">
        <v>232</v>
      </c>
      <c r="F46" s="7" t="s">
        <v>233</v>
      </c>
      <c r="G46" s="7" t="s">
        <v>234</v>
      </c>
      <c r="H46" s="15" t="s">
        <v>144</v>
      </c>
      <c r="I46" s="13" t="s">
        <v>28</v>
      </c>
      <c r="J46" s="34">
        <v>0.05943287037037037</v>
      </c>
      <c r="L46" s="6">
        <f t="shared" si="2"/>
      </c>
      <c r="M46" s="6">
        <f t="shared" si="2"/>
      </c>
      <c r="N46" s="6">
        <f t="shared" si="2"/>
        <v>1</v>
      </c>
    </row>
    <row r="47" spans="1:14" ht="15.75">
      <c r="A47" s="27">
        <v>3</v>
      </c>
      <c r="B47" s="27">
        <v>16</v>
      </c>
      <c r="C47" s="8">
        <v>42</v>
      </c>
      <c r="D47" s="7" t="s">
        <v>290</v>
      </c>
      <c r="E47" s="7" t="s">
        <v>80</v>
      </c>
      <c r="F47" s="7" t="s">
        <v>291</v>
      </c>
      <c r="G47" s="7" t="s">
        <v>292</v>
      </c>
      <c r="H47" s="15" t="s">
        <v>144</v>
      </c>
      <c r="I47" s="17" t="s">
        <v>72</v>
      </c>
      <c r="J47" s="34">
        <v>0.0596875</v>
      </c>
      <c r="L47" s="6">
        <f t="shared" si="2"/>
      </c>
      <c r="M47" s="6">
        <f t="shared" si="2"/>
      </c>
      <c r="N47" s="6">
        <f t="shared" si="2"/>
        <v>1</v>
      </c>
    </row>
    <row r="48" spans="1:14" ht="15.75">
      <c r="A48" s="27">
        <v>4</v>
      </c>
      <c r="B48" s="27">
        <v>28</v>
      </c>
      <c r="C48" s="8">
        <v>2</v>
      </c>
      <c r="D48" s="7" t="s">
        <v>150</v>
      </c>
      <c r="E48" s="7" t="s">
        <v>151</v>
      </c>
      <c r="F48" s="7" t="s">
        <v>152</v>
      </c>
      <c r="G48" s="7" t="s">
        <v>153</v>
      </c>
      <c r="H48" s="15" t="s">
        <v>144</v>
      </c>
      <c r="I48" s="12" t="s">
        <v>14</v>
      </c>
      <c r="J48" s="34">
        <v>0.07129629629629629</v>
      </c>
      <c r="L48" s="6">
        <f t="shared" si="2"/>
      </c>
      <c r="M48" s="6">
        <f t="shared" si="2"/>
      </c>
      <c r="N48" s="6">
        <f t="shared" si="2"/>
        <v>1</v>
      </c>
    </row>
    <row r="49" spans="1:14" ht="15.75">
      <c r="A49" s="27">
        <v>5</v>
      </c>
      <c r="B49" s="27">
        <v>32</v>
      </c>
      <c r="C49" s="8">
        <v>27</v>
      </c>
      <c r="D49" s="7" t="s">
        <v>239</v>
      </c>
      <c r="E49" s="7" t="s">
        <v>240</v>
      </c>
      <c r="F49" s="7" t="s">
        <v>241</v>
      </c>
      <c r="G49" s="7" t="s">
        <v>242</v>
      </c>
      <c r="H49" s="15" t="s">
        <v>144</v>
      </c>
      <c r="I49" s="13" t="s">
        <v>28</v>
      </c>
      <c r="J49" s="34">
        <v>0.07428240740740741</v>
      </c>
      <c r="L49" s="6">
        <f t="shared" si="2"/>
      </c>
      <c r="M49" s="6">
        <f t="shared" si="2"/>
      </c>
      <c r="N49" s="6">
        <f t="shared" si="2"/>
        <v>1</v>
      </c>
    </row>
    <row r="50" spans="1:14" ht="15.75">
      <c r="A50" s="27">
        <v>6</v>
      </c>
      <c r="B50" s="27">
        <v>33</v>
      </c>
      <c r="C50" s="8">
        <v>16</v>
      </c>
      <c r="D50" s="7" t="s">
        <v>202</v>
      </c>
      <c r="E50" s="7" t="s">
        <v>203</v>
      </c>
      <c r="F50" s="7" t="s">
        <v>204</v>
      </c>
      <c r="G50" s="7" t="s">
        <v>205</v>
      </c>
      <c r="H50" s="15" t="s">
        <v>144</v>
      </c>
      <c r="I50" s="12" t="s">
        <v>14</v>
      </c>
      <c r="J50" s="34">
        <v>0.07506944444444445</v>
      </c>
      <c r="L50" s="6">
        <f t="shared" si="2"/>
      </c>
      <c r="M50" s="6">
        <f t="shared" si="2"/>
      </c>
      <c r="N50" s="6">
        <f t="shared" si="2"/>
        <v>1</v>
      </c>
    </row>
    <row r="51" spans="1:14" ht="15.75">
      <c r="A51" s="27">
        <v>7</v>
      </c>
      <c r="B51" s="27">
        <v>34</v>
      </c>
      <c r="C51" s="8">
        <v>22</v>
      </c>
      <c r="D51" s="7" t="s">
        <v>220</v>
      </c>
      <c r="E51" s="20" t="s">
        <v>221</v>
      </c>
      <c r="F51" s="7" t="s">
        <v>222</v>
      </c>
      <c r="G51" s="7" t="s">
        <v>223</v>
      </c>
      <c r="H51" s="15" t="s">
        <v>144</v>
      </c>
      <c r="I51" s="12" t="s">
        <v>14</v>
      </c>
      <c r="J51" s="34">
        <v>0.07636574074074075</v>
      </c>
      <c r="L51" s="6">
        <f t="shared" si="2"/>
      </c>
      <c r="M51" s="6">
        <f t="shared" si="2"/>
      </c>
      <c r="N51" s="6">
        <f t="shared" si="2"/>
        <v>1</v>
      </c>
    </row>
    <row r="52" spans="1:14" ht="15.75">
      <c r="A52" s="27">
        <v>8</v>
      </c>
      <c r="B52" s="27">
        <v>40</v>
      </c>
      <c r="C52" s="8">
        <v>19</v>
      </c>
      <c r="D52" s="7" t="s">
        <v>186</v>
      </c>
      <c r="E52" s="20" t="s">
        <v>213</v>
      </c>
      <c r="F52" s="7" t="s">
        <v>186</v>
      </c>
      <c r="G52" s="20" t="s">
        <v>214</v>
      </c>
      <c r="H52" s="15" t="s">
        <v>144</v>
      </c>
      <c r="I52" s="12" t="s">
        <v>14</v>
      </c>
      <c r="J52" s="34">
        <v>0.08612268518518518</v>
      </c>
      <c r="L52" s="6">
        <f t="shared" si="2"/>
      </c>
      <c r="M52" s="6">
        <f t="shared" si="2"/>
      </c>
      <c r="N52" s="6">
        <f t="shared" si="2"/>
        <v>1</v>
      </c>
    </row>
    <row r="53" spans="1:14" ht="15.75">
      <c r="A53" s="27">
        <v>9</v>
      </c>
      <c r="B53" s="27">
        <v>41</v>
      </c>
      <c r="C53" s="8">
        <v>20</v>
      </c>
      <c r="D53" s="7" t="s">
        <v>215</v>
      </c>
      <c r="E53" s="20" t="s">
        <v>66</v>
      </c>
      <c r="F53" s="7" t="s">
        <v>216</v>
      </c>
      <c r="G53" s="20" t="s">
        <v>217</v>
      </c>
      <c r="H53" s="15" t="s">
        <v>144</v>
      </c>
      <c r="I53" s="12" t="s">
        <v>14</v>
      </c>
      <c r="J53" s="34">
        <v>0.08710648148148148</v>
      </c>
      <c r="L53" s="6">
        <f t="shared" si="2"/>
      </c>
      <c r="M53" s="6">
        <f t="shared" si="2"/>
      </c>
      <c r="N53" s="6">
        <f t="shared" si="2"/>
        <v>1</v>
      </c>
    </row>
    <row r="54" spans="1:14" ht="15.75">
      <c r="A54" s="27">
        <v>10</v>
      </c>
      <c r="B54" s="27">
        <v>43</v>
      </c>
      <c r="C54" s="8">
        <v>44</v>
      </c>
      <c r="D54" s="22" t="s">
        <v>295</v>
      </c>
      <c r="E54" s="22" t="s">
        <v>296</v>
      </c>
      <c r="F54" s="22" t="s">
        <v>297</v>
      </c>
      <c r="G54" s="16" t="s">
        <v>298</v>
      </c>
      <c r="H54" s="15" t="s">
        <v>144</v>
      </c>
      <c r="I54" s="12" t="s">
        <v>14</v>
      </c>
      <c r="J54" s="34">
        <v>0.09667824074074073</v>
      </c>
      <c r="L54" s="6">
        <f t="shared" si="2"/>
      </c>
      <c r="M54" s="6">
        <f t="shared" si="2"/>
      </c>
      <c r="N54" s="6">
        <f t="shared" si="2"/>
        <v>1</v>
      </c>
    </row>
    <row r="55" spans="1:14" ht="15.75">
      <c r="A55" s="27">
        <v>11</v>
      </c>
      <c r="B55" s="27">
        <v>44</v>
      </c>
      <c r="C55" s="8">
        <v>3</v>
      </c>
      <c r="D55" s="7" t="s">
        <v>154</v>
      </c>
      <c r="E55" s="7" t="s">
        <v>155</v>
      </c>
      <c r="F55" s="7" t="s">
        <v>156</v>
      </c>
      <c r="G55" s="7" t="s">
        <v>157</v>
      </c>
      <c r="H55" s="15" t="s">
        <v>144</v>
      </c>
      <c r="I55" s="12" t="s">
        <v>14</v>
      </c>
      <c r="J55" s="34">
        <v>0.10334490740740741</v>
      </c>
      <c r="L55" s="6">
        <f t="shared" si="2"/>
      </c>
      <c r="M55" s="6">
        <f t="shared" si="2"/>
      </c>
      <c r="N55" s="6">
        <f t="shared" si="2"/>
        <v>1</v>
      </c>
    </row>
    <row r="56" spans="3:14" ht="15.75">
      <c r="C56" s="23"/>
      <c r="L56" s="6">
        <f aca="true" t="shared" si="3" ref="L56:N69">IF(LEFT($H56,1)=L$5,1,"")</f>
      </c>
      <c r="M56" s="6">
        <f t="shared" si="3"/>
      </c>
      <c r="N56" s="6">
        <f t="shared" si="3"/>
      </c>
    </row>
    <row r="57" spans="12:14" ht="15.75">
      <c r="L57" s="6">
        <f t="shared" si="3"/>
      </c>
      <c r="M57" s="6">
        <f t="shared" si="3"/>
      </c>
      <c r="N57" s="6">
        <f t="shared" si="3"/>
      </c>
    </row>
    <row r="58" spans="3:14" ht="15.75">
      <c r="C58" s="23"/>
      <c r="L58" s="6">
        <f t="shared" si="3"/>
      </c>
      <c r="M58" s="6">
        <f t="shared" si="3"/>
      </c>
      <c r="N58" s="6">
        <f t="shared" si="3"/>
      </c>
    </row>
    <row r="59" spans="3:14" ht="15.75">
      <c r="C59" s="23"/>
      <c r="L59" s="6">
        <f t="shared" si="3"/>
      </c>
      <c r="M59" s="6">
        <f t="shared" si="3"/>
      </c>
      <c r="N59" s="6">
        <f t="shared" si="3"/>
      </c>
    </row>
    <row r="60" spans="3:14" ht="15.75">
      <c r="C60" s="23"/>
      <c r="L60" s="6">
        <f t="shared" si="3"/>
      </c>
      <c r="M60" s="6">
        <f t="shared" si="3"/>
      </c>
      <c r="N60" s="6">
        <f t="shared" si="3"/>
      </c>
    </row>
    <row r="61" spans="3:14" ht="15.75">
      <c r="C61" s="23"/>
      <c r="L61" s="6">
        <f t="shared" si="3"/>
      </c>
      <c r="M61" s="6">
        <f t="shared" si="3"/>
      </c>
      <c r="N61" s="6">
        <f t="shared" si="3"/>
      </c>
    </row>
    <row r="62" spans="3:14" ht="15.75">
      <c r="C62" s="23"/>
      <c r="L62" s="6">
        <f t="shared" si="3"/>
      </c>
      <c r="M62" s="6">
        <f t="shared" si="3"/>
      </c>
      <c r="N62" s="6">
        <f t="shared" si="3"/>
      </c>
    </row>
    <row r="63" spans="3:14" ht="15.75">
      <c r="C63" s="23"/>
      <c r="L63" s="6">
        <f t="shared" si="3"/>
      </c>
      <c r="M63" s="6">
        <f t="shared" si="3"/>
      </c>
      <c r="N63" s="6">
        <f t="shared" si="3"/>
      </c>
    </row>
    <row r="64" spans="3:14" ht="15.75">
      <c r="C64" s="23"/>
      <c r="L64" s="6">
        <f t="shared" si="3"/>
      </c>
      <c r="M64" s="6">
        <f t="shared" si="3"/>
      </c>
      <c r="N64" s="6">
        <f t="shared" si="3"/>
      </c>
    </row>
    <row r="65" spans="3:14" ht="15.75">
      <c r="C65" s="23"/>
      <c r="L65" s="6">
        <f t="shared" si="3"/>
      </c>
      <c r="M65" s="6">
        <f t="shared" si="3"/>
      </c>
      <c r="N65" s="6">
        <f t="shared" si="3"/>
      </c>
    </row>
    <row r="66" spans="3:14" ht="15.75">
      <c r="C66" s="23"/>
      <c r="L66" s="6">
        <f t="shared" si="3"/>
      </c>
      <c r="M66" s="6">
        <f t="shared" si="3"/>
      </c>
      <c r="N66" s="6">
        <f t="shared" si="3"/>
      </c>
    </row>
    <row r="67" spans="3:14" ht="15.75">
      <c r="C67" s="23"/>
      <c r="L67" s="6">
        <f t="shared" si="3"/>
      </c>
      <c r="M67" s="6">
        <f t="shared" si="3"/>
      </c>
      <c r="N67" s="6">
        <f t="shared" si="3"/>
      </c>
    </row>
    <row r="68" spans="3:14" ht="15.75">
      <c r="C68" s="23"/>
      <c r="L68" s="6">
        <f t="shared" si="3"/>
      </c>
      <c r="M68" s="6">
        <f t="shared" si="3"/>
      </c>
      <c r="N68" s="6">
        <f t="shared" si="3"/>
      </c>
    </row>
    <row r="69" spans="3:14" ht="15.75">
      <c r="C69" s="23"/>
      <c r="L69" s="6">
        <f t="shared" si="3"/>
      </c>
      <c r="M69" s="6">
        <f t="shared" si="3"/>
      </c>
      <c r="N69" s="6">
        <f t="shared" si="3"/>
      </c>
    </row>
    <row r="70" spans="3:14" ht="15.75">
      <c r="C70" s="23"/>
      <c r="L70" s="6">
        <f aca="true" t="shared" si="4" ref="L70:N89">IF(LEFT($H70,1)=L$5,1,"")</f>
      </c>
      <c r="M70" s="6">
        <f t="shared" si="4"/>
      </c>
      <c r="N70" s="6">
        <f t="shared" si="4"/>
      </c>
    </row>
    <row r="71" spans="3:14" ht="15.75">
      <c r="C71" s="23"/>
      <c r="L71" s="6">
        <f t="shared" si="4"/>
      </c>
      <c r="M71" s="6">
        <f t="shared" si="4"/>
      </c>
      <c r="N71" s="6">
        <f t="shared" si="4"/>
      </c>
    </row>
    <row r="72" spans="3:14" ht="15.75">
      <c r="C72" s="23"/>
      <c r="L72" s="6">
        <f t="shared" si="4"/>
      </c>
      <c r="M72" s="6">
        <f t="shared" si="4"/>
      </c>
      <c r="N72" s="6">
        <f t="shared" si="4"/>
      </c>
    </row>
    <row r="73" spans="3:14" ht="15.75">
      <c r="C73" s="23"/>
      <c r="L73" s="6">
        <f t="shared" si="4"/>
      </c>
      <c r="M73" s="6">
        <f t="shared" si="4"/>
      </c>
      <c r="N73" s="6">
        <f t="shared" si="4"/>
      </c>
    </row>
    <row r="74" spans="3:14" ht="15.75">
      <c r="C74" s="23"/>
      <c r="L74" s="6">
        <f t="shared" si="4"/>
      </c>
      <c r="M74" s="6">
        <f t="shared" si="4"/>
      </c>
      <c r="N74" s="6">
        <f t="shared" si="4"/>
      </c>
    </row>
    <row r="75" spans="3:14" ht="15.75">
      <c r="C75" s="23"/>
      <c r="L75" s="6">
        <f t="shared" si="4"/>
      </c>
      <c r="M75" s="6">
        <f t="shared" si="4"/>
      </c>
      <c r="N75" s="6">
        <f t="shared" si="4"/>
      </c>
    </row>
    <row r="76" spans="3:14" ht="15.75">
      <c r="C76" s="23"/>
      <c r="L76" s="6">
        <f t="shared" si="4"/>
      </c>
      <c r="M76" s="6">
        <f t="shared" si="4"/>
      </c>
      <c r="N76" s="6">
        <f t="shared" si="4"/>
      </c>
    </row>
    <row r="77" spans="3:14" ht="15.75">
      <c r="C77" s="23"/>
      <c r="L77" s="6">
        <f t="shared" si="4"/>
      </c>
      <c r="M77" s="6">
        <f t="shared" si="4"/>
      </c>
      <c r="N77" s="6">
        <f t="shared" si="4"/>
      </c>
    </row>
    <row r="78" spans="3:14" ht="15.75">
      <c r="C78" s="23"/>
      <c r="L78" s="6">
        <f t="shared" si="4"/>
      </c>
      <c r="M78" s="6">
        <f t="shared" si="4"/>
      </c>
      <c r="N78" s="6">
        <f t="shared" si="4"/>
      </c>
    </row>
    <row r="79" spans="3:14" ht="15.75">
      <c r="C79" s="23"/>
      <c r="L79" s="6">
        <f t="shared" si="4"/>
      </c>
      <c r="M79" s="6">
        <f t="shared" si="4"/>
      </c>
      <c r="N79" s="6">
        <f t="shared" si="4"/>
      </c>
    </row>
    <row r="80" spans="3:14" ht="15.75">
      <c r="C80" s="23"/>
      <c r="L80" s="6">
        <f t="shared" si="4"/>
      </c>
      <c r="M80" s="6">
        <f t="shared" si="4"/>
      </c>
      <c r="N80" s="6">
        <f t="shared" si="4"/>
      </c>
    </row>
    <row r="81" spans="3:14" ht="15.75">
      <c r="C81" s="23"/>
      <c r="L81" s="6">
        <f t="shared" si="4"/>
      </c>
      <c r="M81" s="6">
        <f t="shared" si="4"/>
      </c>
      <c r="N81" s="6">
        <f t="shared" si="4"/>
      </c>
    </row>
    <row r="82" spans="3:14" ht="15.75">
      <c r="C82" s="23"/>
      <c r="L82" s="6">
        <f t="shared" si="4"/>
      </c>
      <c r="M82" s="6">
        <f t="shared" si="4"/>
      </c>
      <c r="N82" s="6">
        <f t="shared" si="4"/>
      </c>
    </row>
    <row r="83" spans="3:14" ht="15.75">
      <c r="C83" s="23"/>
      <c r="L83" s="6">
        <f t="shared" si="4"/>
      </c>
      <c r="M83" s="6">
        <f t="shared" si="4"/>
      </c>
      <c r="N83" s="6">
        <f t="shared" si="4"/>
      </c>
    </row>
    <row r="84" spans="3:14" ht="15.75">
      <c r="C84" s="23"/>
      <c r="L84" s="6">
        <f t="shared" si="4"/>
      </c>
      <c r="M84" s="6">
        <f t="shared" si="4"/>
      </c>
      <c r="N84" s="6">
        <f t="shared" si="4"/>
      </c>
    </row>
    <row r="85" spans="3:14" ht="15.75">
      <c r="C85" s="23"/>
      <c r="L85" s="6">
        <f t="shared" si="4"/>
      </c>
      <c r="M85" s="6">
        <f t="shared" si="4"/>
      </c>
      <c r="N85" s="6">
        <f t="shared" si="4"/>
      </c>
    </row>
    <row r="86" spans="3:14" ht="15.75">
      <c r="C86" s="23"/>
      <c r="L86" s="6">
        <f t="shared" si="4"/>
      </c>
      <c r="M86" s="6">
        <f t="shared" si="4"/>
      </c>
      <c r="N86" s="6">
        <f t="shared" si="4"/>
      </c>
    </row>
    <row r="87" spans="3:14" ht="15.75">
      <c r="C87" s="23"/>
      <c r="L87" s="6">
        <f t="shared" si="4"/>
      </c>
      <c r="M87" s="6">
        <f t="shared" si="4"/>
      </c>
      <c r="N87" s="6">
        <f t="shared" si="4"/>
      </c>
    </row>
    <row r="88" spans="3:14" ht="15.75">
      <c r="C88" s="23"/>
      <c r="L88" s="6">
        <f t="shared" si="4"/>
      </c>
      <c r="M88" s="6">
        <f t="shared" si="4"/>
      </c>
      <c r="N88" s="6">
        <f t="shared" si="4"/>
      </c>
    </row>
    <row r="89" spans="3:14" ht="15.75">
      <c r="C89" s="23"/>
      <c r="L89" s="6">
        <f t="shared" si="4"/>
      </c>
      <c r="M89" s="6">
        <f t="shared" si="4"/>
      </c>
      <c r="N89" s="6">
        <f t="shared" si="4"/>
      </c>
    </row>
    <row r="90" spans="3:14" ht="15.75">
      <c r="C90" s="23"/>
      <c r="L90" s="6">
        <f aca="true" t="shared" si="5" ref="L90:N96">IF(LEFT($H90,1)=L$5,1,"")</f>
      </c>
      <c r="M90" s="6">
        <f t="shared" si="5"/>
      </c>
      <c r="N90" s="6">
        <f t="shared" si="5"/>
      </c>
    </row>
    <row r="91" spans="3:14" ht="15.75">
      <c r="C91" s="23"/>
      <c r="L91" s="6">
        <f t="shared" si="5"/>
      </c>
      <c r="M91" s="6">
        <f t="shared" si="5"/>
      </c>
      <c r="N91" s="6">
        <f t="shared" si="5"/>
      </c>
    </row>
    <row r="92" spans="3:14" ht="15.75">
      <c r="C92" s="23"/>
      <c r="L92" s="6">
        <f t="shared" si="5"/>
      </c>
      <c r="M92" s="6">
        <f t="shared" si="5"/>
      </c>
      <c r="N92" s="6">
        <f t="shared" si="5"/>
      </c>
    </row>
    <row r="93" spans="3:14" ht="15.75">
      <c r="C93" s="23"/>
      <c r="L93" s="6">
        <f t="shared" si="5"/>
      </c>
      <c r="M93" s="6">
        <f t="shared" si="5"/>
      </c>
      <c r="N93" s="6">
        <f t="shared" si="5"/>
      </c>
    </row>
    <row r="94" spans="3:14" ht="15.75">
      <c r="C94" s="23"/>
      <c r="L94" s="6">
        <f t="shared" si="5"/>
      </c>
      <c r="M94" s="6">
        <f t="shared" si="5"/>
      </c>
      <c r="N94" s="6">
        <f t="shared" si="5"/>
      </c>
    </row>
    <row r="95" spans="3:14" ht="15.75">
      <c r="C95" s="23"/>
      <c r="L95" s="6">
        <f t="shared" si="5"/>
      </c>
      <c r="M95" s="6">
        <f t="shared" si="5"/>
      </c>
      <c r="N95" s="6">
        <f t="shared" si="5"/>
      </c>
    </row>
    <row r="96" spans="3:14" ht="15.75">
      <c r="C96" s="23"/>
      <c r="L96" s="6">
        <f t="shared" si="5"/>
      </c>
      <c r="M96" s="6">
        <f t="shared" si="5"/>
      </c>
      <c r="N96" s="6">
        <f t="shared" si="5"/>
      </c>
    </row>
    <row r="97" ht="15.75">
      <c r="C97" s="23"/>
    </row>
    <row r="98" ht="15.75">
      <c r="C98" s="23"/>
    </row>
    <row r="99" ht="15.75">
      <c r="C99" s="23"/>
    </row>
    <row r="100" ht="15.75">
      <c r="C100" s="23"/>
    </row>
    <row r="101" ht="15.75">
      <c r="C101" s="23"/>
    </row>
    <row r="102" ht="15.75">
      <c r="C102" s="23"/>
    </row>
    <row r="103" ht="15.75">
      <c r="C103" s="23"/>
    </row>
    <row r="104" ht="15.75">
      <c r="C104" s="23"/>
    </row>
    <row r="105" ht="15.75">
      <c r="C105" s="23"/>
    </row>
    <row r="106" ht="15.75">
      <c r="C106" s="23"/>
    </row>
    <row r="107" ht="15.75">
      <c r="C107" s="23"/>
    </row>
    <row r="108" ht="15.75">
      <c r="C108" s="23"/>
    </row>
    <row r="109" ht="15.75">
      <c r="C109" s="23"/>
    </row>
    <row r="110" ht="15.75">
      <c r="C110" s="23"/>
    </row>
    <row r="111" ht="15.75">
      <c r="C111" s="23"/>
    </row>
    <row r="112" ht="15.75">
      <c r="C112" s="23"/>
    </row>
    <row r="113" ht="15.75">
      <c r="C113" s="23"/>
    </row>
    <row r="114" ht="15.75">
      <c r="C114" s="23"/>
    </row>
    <row r="115" ht="15.75">
      <c r="C115" s="23"/>
    </row>
    <row r="116" ht="15.75">
      <c r="C116" s="23"/>
    </row>
    <row r="117" ht="15.75">
      <c r="C117" s="23"/>
    </row>
    <row r="118" ht="15.75">
      <c r="C118" s="23"/>
    </row>
    <row r="119" ht="15.75">
      <c r="C119" s="23"/>
    </row>
    <row r="120" ht="15.75">
      <c r="C120" s="23"/>
    </row>
    <row r="121" ht="15.75">
      <c r="C121" s="23"/>
    </row>
    <row r="122" ht="15.75">
      <c r="C122" s="23"/>
    </row>
    <row r="123" ht="15.75">
      <c r="C123" s="23"/>
    </row>
    <row r="124" ht="15.75">
      <c r="C124" s="23"/>
    </row>
    <row r="125" ht="15.75">
      <c r="C125" s="23"/>
    </row>
    <row r="126" ht="15.75">
      <c r="C126" s="23"/>
    </row>
    <row r="127" ht="15.75">
      <c r="C127" s="23"/>
    </row>
    <row r="128" ht="15.75">
      <c r="C128" s="23"/>
    </row>
    <row r="129" ht="15.75">
      <c r="C129" s="23"/>
    </row>
    <row r="130" ht="15.75">
      <c r="C130" s="23"/>
    </row>
    <row r="131" ht="15.75">
      <c r="C131" s="23"/>
    </row>
    <row r="132" ht="15.75">
      <c r="C132" s="23"/>
    </row>
    <row r="133" ht="15.75">
      <c r="C133" s="23"/>
    </row>
    <row r="134" ht="15.75">
      <c r="C134" s="23"/>
    </row>
    <row r="135" ht="15.75">
      <c r="C135" s="23"/>
    </row>
    <row r="136" ht="15.75">
      <c r="C136" s="23"/>
    </row>
    <row r="137" ht="15.75">
      <c r="C137" s="23"/>
    </row>
    <row r="138" ht="15.75">
      <c r="C138" s="23"/>
    </row>
    <row r="139" ht="15.75">
      <c r="C139" s="23"/>
    </row>
    <row r="140" ht="15.75">
      <c r="C140" s="23"/>
    </row>
    <row r="141" ht="15.75">
      <c r="C141" s="23"/>
    </row>
    <row r="142" ht="15.75">
      <c r="C142" s="23"/>
    </row>
    <row r="143" ht="15.75">
      <c r="C143" s="23"/>
    </row>
    <row r="144" ht="15.75">
      <c r="C144" s="23"/>
    </row>
    <row r="145" ht="15.75">
      <c r="C145" s="23"/>
    </row>
    <row r="146" ht="15.75">
      <c r="C146" s="23"/>
    </row>
    <row r="147" ht="15.75">
      <c r="C147" s="23"/>
    </row>
    <row r="148" ht="15.75">
      <c r="C148" s="23"/>
    </row>
    <row r="149" ht="15.75">
      <c r="C149" s="23"/>
    </row>
    <row r="150" ht="15.75">
      <c r="C150" s="23"/>
    </row>
    <row r="151" ht="15.75">
      <c r="C151" s="23"/>
    </row>
    <row r="152" ht="15.75">
      <c r="C152" s="23"/>
    </row>
    <row r="153" ht="15.75">
      <c r="C153" s="23"/>
    </row>
    <row r="154" ht="15.75">
      <c r="C154" s="23"/>
    </row>
    <row r="155" ht="15.75">
      <c r="C155" s="23"/>
    </row>
    <row r="156" ht="15.75">
      <c r="C156" s="23"/>
    </row>
    <row r="157" ht="15.75">
      <c r="C157" s="23"/>
    </row>
    <row r="158" ht="15.75">
      <c r="C158" s="23"/>
    </row>
    <row r="159" ht="15.75">
      <c r="C159" s="23"/>
    </row>
    <row r="160" ht="15.75">
      <c r="C160" s="23"/>
    </row>
    <row r="161" ht="15.75">
      <c r="C161" s="23"/>
    </row>
    <row r="162" ht="15.75">
      <c r="C162" s="23"/>
    </row>
    <row r="163" ht="15.75">
      <c r="C163" s="23"/>
    </row>
    <row r="164" ht="15.75">
      <c r="C164" s="23"/>
    </row>
    <row r="165" ht="15.75">
      <c r="C165" s="23"/>
    </row>
    <row r="166" ht="15.75">
      <c r="C166" s="23"/>
    </row>
    <row r="167" ht="15.75">
      <c r="C167" s="23"/>
    </row>
    <row r="168" ht="15.75">
      <c r="C168" s="23"/>
    </row>
    <row r="169" ht="15.75">
      <c r="C169" s="23"/>
    </row>
    <row r="170" ht="15.75">
      <c r="C170" s="23"/>
    </row>
    <row r="171" ht="15.75">
      <c r="C171" s="23"/>
    </row>
    <row r="172" ht="15.75">
      <c r="C172" s="23"/>
    </row>
    <row r="173" ht="15.75">
      <c r="C173" s="23"/>
    </row>
    <row r="174" ht="15.75">
      <c r="C174" s="23"/>
    </row>
    <row r="175" ht="15.75">
      <c r="C175" s="23"/>
    </row>
    <row r="176" ht="15.75">
      <c r="C176" s="23"/>
    </row>
    <row r="177" ht="15.75">
      <c r="C177" s="23"/>
    </row>
    <row r="178" ht="15.75">
      <c r="C178" s="23"/>
    </row>
  </sheetData>
  <mergeCells count="14">
    <mergeCell ref="D2:I2"/>
    <mergeCell ref="H3:I4"/>
    <mergeCell ref="D3:G4"/>
    <mergeCell ref="D5:E5"/>
    <mergeCell ref="F5:G5"/>
    <mergeCell ref="A7:J7"/>
    <mergeCell ref="A13:J13"/>
    <mergeCell ref="A44:J44"/>
    <mergeCell ref="A5:A6"/>
    <mergeCell ref="C5:C6"/>
    <mergeCell ref="H5:H6"/>
    <mergeCell ref="I5:I6"/>
    <mergeCell ref="B5:B6"/>
    <mergeCell ref="J5:J6"/>
  </mergeCells>
  <printOptions/>
  <pageMargins left="0.56" right="0.5905511811023623" top="0.3937007874015748" bottom="0.43" header="0.5118110236220472" footer="0.23"/>
  <pageSetup horizontalDpi="300" verticalDpi="300" orientation="landscape" r:id="rId2"/>
  <headerFooter alignWithMargins="0">
    <oddFooter>&amp;CPage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25">
      <selection activeCell="C23" sqref="C23"/>
    </sheetView>
  </sheetViews>
  <sheetFormatPr defaultColWidth="11.421875" defaultRowHeight="12.75"/>
  <cols>
    <col min="1" max="2" width="7.28125" style="1" customWidth="1"/>
    <col min="3" max="3" width="22.7109375" style="1" customWidth="1"/>
    <col min="4" max="6" width="18.7109375" style="1" customWidth="1"/>
    <col min="7" max="10" width="11.421875" style="1" customWidth="1"/>
    <col min="11" max="13" width="4.8515625" style="1" customWidth="1"/>
    <col min="14" max="16384" width="11.421875" style="1" customWidth="1"/>
  </cols>
  <sheetData>
    <row r="1" spans="3:8" ht="15.75">
      <c r="C1" s="3" t="s">
        <v>9</v>
      </c>
      <c r="D1" s="4"/>
      <c r="E1" s="4"/>
      <c r="F1" s="4"/>
      <c r="G1" s="4"/>
      <c r="H1" s="5" t="s">
        <v>10</v>
      </c>
    </row>
    <row r="2" spans="3:8" ht="15.75">
      <c r="C2" s="47" t="s">
        <v>11</v>
      </c>
      <c r="D2" s="47"/>
      <c r="E2" s="47"/>
      <c r="F2" s="47"/>
      <c r="G2" s="47"/>
      <c r="H2" s="47"/>
    </row>
    <row r="3" spans="3:8" ht="15.75">
      <c r="C3" s="50" t="s">
        <v>13</v>
      </c>
      <c r="D3" s="50"/>
      <c r="E3" s="50"/>
      <c r="F3" s="50"/>
      <c r="G3" s="48" t="s">
        <v>12</v>
      </c>
      <c r="H3" s="48"/>
    </row>
    <row r="4" spans="3:8" ht="15.75">
      <c r="C4" s="51"/>
      <c r="D4" s="51"/>
      <c r="E4" s="51"/>
      <c r="F4" s="51"/>
      <c r="G4" s="49"/>
      <c r="H4" s="49"/>
    </row>
    <row r="5" spans="1:13" s="9" customFormat="1" ht="15">
      <c r="A5" s="46" t="s">
        <v>0</v>
      </c>
      <c r="B5" s="56" t="s">
        <v>1</v>
      </c>
      <c r="C5" s="46" t="s">
        <v>3</v>
      </c>
      <c r="D5" s="46"/>
      <c r="E5" s="46" t="s">
        <v>2</v>
      </c>
      <c r="F5" s="46"/>
      <c r="G5" s="46" t="s">
        <v>4</v>
      </c>
      <c r="H5" s="46" t="s">
        <v>5</v>
      </c>
      <c r="I5" s="46" t="s">
        <v>6</v>
      </c>
      <c r="K5" s="31" t="s">
        <v>117</v>
      </c>
      <c r="L5" s="31" t="s">
        <v>17</v>
      </c>
      <c r="M5" s="31" t="s">
        <v>50</v>
      </c>
    </row>
    <row r="6" spans="1:13" s="9" customFormat="1" ht="15">
      <c r="A6" s="46"/>
      <c r="B6" s="57"/>
      <c r="C6" s="10" t="s">
        <v>7</v>
      </c>
      <c r="D6" s="10" t="s">
        <v>8</v>
      </c>
      <c r="E6" s="10" t="s">
        <v>7</v>
      </c>
      <c r="F6" s="10" t="s">
        <v>8</v>
      </c>
      <c r="G6" s="46"/>
      <c r="H6" s="46"/>
      <c r="I6" s="46"/>
      <c r="K6" s="30">
        <f>SUM(K7:K75)</f>
        <v>1</v>
      </c>
      <c r="L6" s="30">
        <f>SUM(L7:L75)</f>
        <v>23</v>
      </c>
      <c r="M6" s="30">
        <f>SUM(M7:M75)</f>
        <v>9</v>
      </c>
    </row>
    <row r="7" spans="1:13" ht="18.75" customHeight="1">
      <c r="A7" s="43">
        <v>1</v>
      </c>
      <c r="B7" s="8">
        <v>26</v>
      </c>
      <c r="C7" s="7" t="s">
        <v>111</v>
      </c>
      <c r="D7" s="7" t="s">
        <v>112</v>
      </c>
      <c r="E7" s="7" t="s">
        <v>113</v>
      </c>
      <c r="F7" s="7" t="s">
        <v>114</v>
      </c>
      <c r="G7" s="11" t="s">
        <v>142</v>
      </c>
      <c r="H7" s="17" t="s">
        <v>72</v>
      </c>
      <c r="I7" s="34">
        <v>0.11711805555555554</v>
      </c>
      <c r="K7" s="6">
        <f aca="true" t="shared" si="0" ref="K7:M26">IF(LEFT($G7,1)=K$5,1,"")</f>
      </c>
      <c r="L7" s="6">
        <f t="shared" si="0"/>
        <v>1</v>
      </c>
      <c r="M7" s="6">
        <f t="shared" si="0"/>
      </c>
    </row>
    <row r="8" spans="1:13" ht="18.75" customHeight="1">
      <c r="A8" s="27">
        <v>2</v>
      </c>
      <c r="B8" s="8">
        <v>25</v>
      </c>
      <c r="C8" s="7" t="s">
        <v>108</v>
      </c>
      <c r="D8" s="7" t="s">
        <v>109</v>
      </c>
      <c r="E8" s="7" t="s">
        <v>110</v>
      </c>
      <c r="F8" s="7" t="s">
        <v>82</v>
      </c>
      <c r="G8" s="11" t="s">
        <v>142</v>
      </c>
      <c r="H8" s="17" t="s">
        <v>72</v>
      </c>
      <c r="I8" s="34">
        <v>0.12467592592592593</v>
      </c>
      <c r="K8" s="6">
        <f t="shared" si="0"/>
      </c>
      <c r="L8" s="6">
        <f t="shared" si="0"/>
        <v>1</v>
      </c>
      <c r="M8" s="6">
        <f t="shared" si="0"/>
      </c>
    </row>
    <row r="9" spans="1:13" ht="18.75" customHeight="1">
      <c r="A9" s="27">
        <v>3</v>
      </c>
      <c r="B9" s="8">
        <v>12</v>
      </c>
      <c r="C9" s="7" t="s">
        <v>61</v>
      </c>
      <c r="D9" s="7" t="s">
        <v>62</v>
      </c>
      <c r="E9" s="7" t="s">
        <v>63</v>
      </c>
      <c r="F9" s="7" t="s">
        <v>64</v>
      </c>
      <c r="G9" s="11" t="s">
        <v>142</v>
      </c>
      <c r="H9" s="14" t="s">
        <v>141</v>
      </c>
      <c r="I9" s="34">
        <v>0.12782407407407406</v>
      </c>
      <c r="K9" s="6">
        <f t="shared" si="0"/>
      </c>
      <c r="L9" s="6">
        <f t="shared" si="0"/>
        <v>1</v>
      </c>
      <c r="M9" s="6">
        <f t="shared" si="0"/>
      </c>
    </row>
    <row r="10" spans="1:13" ht="18.75" customHeight="1">
      <c r="A10" s="27">
        <v>4</v>
      </c>
      <c r="B10" s="8">
        <v>1</v>
      </c>
      <c r="C10" s="7" t="s">
        <v>15</v>
      </c>
      <c r="D10" s="7" t="s">
        <v>16</v>
      </c>
      <c r="E10" s="7" t="s">
        <v>18</v>
      </c>
      <c r="F10" s="7" t="s">
        <v>19</v>
      </c>
      <c r="G10" s="11" t="s">
        <v>142</v>
      </c>
      <c r="H10" s="12" t="s">
        <v>14</v>
      </c>
      <c r="I10" s="34">
        <v>0.12967592592592592</v>
      </c>
      <c r="K10" s="6">
        <f t="shared" si="0"/>
      </c>
      <c r="L10" s="6">
        <f t="shared" si="0"/>
        <v>1</v>
      </c>
      <c r="M10" s="6">
        <f t="shared" si="0"/>
      </c>
    </row>
    <row r="11" spans="1:13" ht="18.75" customHeight="1">
      <c r="A11" s="27">
        <v>5</v>
      </c>
      <c r="B11" s="8">
        <v>7</v>
      </c>
      <c r="C11" s="7" t="s">
        <v>40</v>
      </c>
      <c r="D11" s="7" t="s">
        <v>41</v>
      </c>
      <c r="E11" s="7" t="s">
        <v>42</v>
      </c>
      <c r="F11" s="7" t="s">
        <v>43</v>
      </c>
      <c r="G11" s="11" t="s">
        <v>142</v>
      </c>
      <c r="H11" s="14" t="s">
        <v>141</v>
      </c>
      <c r="I11" s="34">
        <v>0.13412037037037036</v>
      </c>
      <c r="K11" s="6">
        <f t="shared" si="0"/>
      </c>
      <c r="L11" s="6">
        <f t="shared" si="0"/>
        <v>1</v>
      </c>
      <c r="M11" s="6">
        <f t="shared" si="0"/>
      </c>
    </row>
    <row r="12" spans="1:13" ht="18.75" customHeight="1">
      <c r="A12" s="43">
        <v>6</v>
      </c>
      <c r="B12" s="8">
        <v>29</v>
      </c>
      <c r="C12" s="7" t="s">
        <v>124</v>
      </c>
      <c r="D12" s="7" t="s">
        <v>45</v>
      </c>
      <c r="E12" s="7" t="s">
        <v>125</v>
      </c>
      <c r="F12" s="7" t="s">
        <v>126</v>
      </c>
      <c r="G12" s="15" t="s">
        <v>144</v>
      </c>
      <c r="H12" s="17" t="s">
        <v>72</v>
      </c>
      <c r="I12" s="34">
        <v>0.1348148148148148</v>
      </c>
      <c r="K12" s="6">
        <f t="shared" si="0"/>
      </c>
      <c r="L12" s="6">
        <f t="shared" si="0"/>
      </c>
      <c r="M12" s="6">
        <f t="shared" si="0"/>
        <v>1</v>
      </c>
    </row>
    <row r="13" spans="1:13" ht="18.75" customHeight="1">
      <c r="A13" s="43">
        <v>7</v>
      </c>
      <c r="B13" s="8">
        <v>17</v>
      </c>
      <c r="C13" s="7" t="s">
        <v>79</v>
      </c>
      <c r="D13" s="7" t="s">
        <v>80</v>
      </c>
      <c r="E13" s="7" t="s">
        <v>81</v>
      </c>
      <c r="F13" s="7" t="s">
        <v>82</v>
      </c>
      <c r="G13" s="11" t="s">
        <v>142</v>
      </c>
      <c r="H13" s="14" t="s">
        <v>141</v>
      </c>
      <c r="I13" s="34">
        <v>0.1389236111111111</v>
      </c>
      <c r="K13" s="6">
        <f t="shared" si="0"/>
      </c>
      <c r="L13" s="6">
        <f t="shared" si="0"/>
        <v>1</v>
      </c>
      <c r="M13" s="6">
        <f t="shared" si="0"/>
      </c>
    </row>
    <row r="14" spans="1:13" ht="18.75" customHeight="1">
      <c r="A14" s="27">
        <v>8</v>
      </c>
      <c r="B14" s="8">
        <v>13</v>
      </c>
      <c r="C14" s="7" t="s">
        <v>65</v>
      </c>
      <c r="D14" s="7" t="s">
        <v>66</v>
      </c>
      <c r="E14" s="7" t="s">
        <v>67</v>
      </c>
      <c r="F14" s="7" t="s">
        <v>36</v>
      </c>
      <c r="G14" s="11" t="s">
        <v>142</v>
      </c>
      <c r="H14" s="14" t="s">
        <v>141</v>
      </c>
      <c r="I14" s="34">
        <v>0.13967592592592593</v>
      </c>
      <c r="K14" s="6">
        <f t="shared" si="0"/>
      </c>
      <c r="L14" s="6">
        <f t="shared" si="0"/>
        <v>1</v>
      </c>
      <c r="M14" s="6">
        <f t="shared" si="0"/>
      </c>
    </row>
    <row r="15" spans="1:13" ht="18.75" customHeight="1">
      <c r="A15" s="43">
        <v>9</v>
      </c>
      <c r="B15" s="8">
        <v>20</v>
      </c>
      <c r="C15" s="7" t="s">
        <v>91</v>
      </c>
      <c r="D15" s="7" t="s">
        <v>16</v>
      </c>
      <c r="E15" s="7" t="s">
        <v>92</v>
      </c>
      <c r="F15" s="7" t="s">
        <v>93</v>
      </c>
      <c r="G15" s="11" t="s">
        <v>142</v>
      </c>
      <c r="H15" s="14" t="s">
        <v>141</v>
      </c>
      <c r="I15" s="34">
        <v>0.1446990740740741</v>
      </c>
      <c r="K15" s="6">
        <f t="shared" si="0"/>
      </c>
      <c r="L15" s="6">
        <f t="shared" si="0"/>
        <v>1</v>
      </c>
      <c r="M15" s="6">
        <f t="shared" si="0"/>
      </c>
    </row>
    <row r="16" spans="1:13" ht="18.75" customHeight="1">
      <c r="A16" s="43">
        <v>10</v>
      </c>
      <c r="B16" s="8">
        <v>23</v>
      </c>
      <c r="C16" s="7" t="s">
        <v>101</v>
      </c>
      <c r="D16" s="7" t="s">
        <v>66</v>
      </c>
      <c r="E16" s="7" t="s">
        <v>102</v>
      </c>
      <c r="F16" s="7" t="s">
        <v>103</v>
      </c>
      <c r="G16" s="11" t="s">
        <v>142</v>
      </c>
      <c r="H16" s="17" t="s">
        <v>72</v>
      </c>
      <c r="I16" s="34">
        <v>0.1490162037037037</v>
      </c>
      <c r="K16" s="6">
        <f t="shared" si="0"/>
      </c>
      <c r="L16" s="6">
        <f t="shared" si="0"/>
        <v>1</v>
      </c>
      <c r="M16" s="6">
        <f t="shared" si="0"/>
      </c>
    </row>
    <row r="17" spans="1:13" ht="18.75" customHeight="1">
      <c r="A17" s="27">
        <v>11</v>
      </c>
      <c r="B17" s="8">
        <v>4</v>
      </c>
      <c r="C17" s="7" t="s">
        <v>29</v>
      </c>
      <c r="D17" s="7" t="s">
        <v>30</v>
      </c>
      <c r="E17" s="7" t="s">
        <v>31</v>
      </c>
      <c r="F17" s="7" t="s">
        <v>32</v>
      </c>
      <c r="G17" s="11" t="s">
        <v>142</v>
      </c>
      <c r="H17" s="13" t="s">
        <v>28</v>
      </c>
      <c r="I17" s="34">
        <v>0.15344907407407407</v>
      </c>
      <c r="K17" s="6">
        <f t="shared" si="0"/>
      </c>
      <c r="L17" s="6">
        <f t="shared" si="0"/>
        <v>1</v>
      </c>
      <c r="M17" s="6">
        <f t="shared" si="0"/>
      </c>
    </row>
    <row r="18" spans="1:13" ht="18.75" customHeight="1">
      <c r="A18" s="27">
        <v>12</v>
      </c>
      <c r="B18" s="8">
        <v>9</v>
      </c>
      <c r="C18" s="7" t="s">
        <v>48</v>
      </c>
      <c r="D18" s="7" t="s">
        <v>49</v>
      </c>
      <c r="E18" s="33" t="s">
        <v>51</v>
      </c>
      <c r="F18" s="33" t="s">
        <v>52</v>
      </c>
      <c r="G18" s="15" t="s">
        <v>144</v>
      </c>
      <c r="H18" s="14" t="s">
        <v>141</v>
      </c>
      <c r="I18" s="34">
        <v>0.16246527777777778</v>
      </c>
      <c r="K18" s="6">
        <f t="shared" si="0"/>
      </c>
      <c r="L18" s="6">
        <f t="shared" si="0"/>
      </c>
      <c r="M18" s="6">
        <f t="shared" si="0"/>
        <v>1</v>
      </c>
    </row>
    <row r="19" spans="1:13" ht="18.75" customHeight="1">
      <c r="A19" s="27">
        <v>13</v>
      </c>
      <c r="B19" s="8">
        <v>11</v>
      </c>
      <c r="C19" s="7" t="s">
        <v>57</v>
      </c>
      <c r="D19" s="7" t="s">
        <v>58</v>
      </c>
      <c r="E19" s="7" t="s">
        <v>59</v>
      </c>
      <c r="F19" s="7" t="s">
        <v>60</v>
      </c>
      <c r="G19" s="11" t="s">
        <v>142</v>
      </c>
      <c r="H19" s="14" t="s">
        <v>141</v>
      </c>
      <c r="I19" s="34">
        <v>0.1628009259259259</v>
      </c>
      <c r="K19" s="6">
        <f t="shared" si="0"/>
      </c>
      <c r="L19" s="6">
        <f t="shared" si="0"/>
        <v>1</v>
      </c>
      <c r="M19" s="6">
        <f t="shared" si="0"/>
      </c>
    </row>
    <row r="20" spans="1:13" ht="18.75" customHeight="1">
      <c r="A20" s="27">
        <v>14</v>
      </c>
      <c r="B20" s="8">
        <v>15</v>
      </c>
      <c r="C20" s="7" t="s">
        <v>73</v>
      </c>
      <c r="D20" s="7" t="s">
        <v>74</v>
      </c>
      <c r="E20" s="7" t="s">
        <v>75</v>
      </c>
      <c r="F20" s="7" t="s">
        <v>76</v>
      </c>
      <c r="G20" s="11" t="s">
        <v>142</v>
      </c>
      <c r="H20" s="14" t="s">
        <v>141</v>
      </c>
      <c r="I20" s="34">
        <v>0.16351851851851854</v>
      </c>
      <c r="K20" s="6">
        <f t="shared" si="0"/>
      </c>
      <c r="L20" s="6">
        <f t="shared" si="0"/>
        <v>1</v>
      </c>
      <c r="M20" s="6">
        <f t="shared" si="0"/>
      </c>
    </row>
    <row r="21" spans="1:13" ht="18.75" customHeight="1">
      <c r="A21" s="27">
        <v>15</v>
      </c>
      <c r="B21" s="8">
        <v>5</v>
      </c>
      <c r="C21" s="7" t="s">
        <v>33</v>
      </c>
      <c r="D21" s="7" t="s">
        <v>34</v>
      </c>
      <c r="E21" s="7" t="s">
        <v>35</v>
      </c>
      <c r="F21" s="7" t="s">
        <v>36</v>
      </c>
      <c r="G21" s="11" t="s">
        <v>142</v>
      </c>
      <c r="H21" s="13" t="s">
        <v>28</v>
      </c>
      <c r="I21" s="34">
        <v>0.16578703703703704</v>
      </c>
      <c r="K21" s="6">
        <f t="shared" si="0"/>
      </c>
      <c r="L21" s="6">
        <f t="shared" si="0"/>
        <v>1</v>
      </c>
      <c r="M21" s="6">
        <f t="shared" si="0"/>
      </c>
    </row>
    <row r="22" spans="1:13" ht="18.75" customHeight="1">
      <c r="A22" s="27">
        <v>16</v>
      </c>
      <c r="B22" s="8">
        <v>14</v>
      </c>
      <c r="C22" s="7" t="s">
        <v>68</v>
      </c>
      <c r="D22" s="7" t="s">
        <v>69</v>
      </c>
      <c r="E22" s="7" t="s">
        <v>70</v>
      </c>
      <c r="F22" s="7" t="s">
        <v>71</v>
      </c>
      <c r="G22" s="11" t="s">
        <v>142</v>
      </c>
      <c r="H22" s="14" t="s">
        <v>141</v>
      </c>
      <c r="I22" s="34">
        <v>0.1663425925925926</v>
      </c>
      <c r="K22" s="6">
        <f t="shared" si="0"/>
      </c>
      <c r="L22" s="6">
        <f t="shared" si="0"/>
        <v>1</v>
      </c>
      <c r="M22" s="6">
        <f t="shared" si="0"/>
      </c>
    </row>
    <row r="23" spans="1:13" ht="18.75" customHeight="1">
      <c r="A23" s="42">
        <v>17</v>
      </c>
      <c r="B23" s="8">
        <v>10</v>
      </c>
      <c r="C23" s="7" t="s">
        <v>53</v>
      </c>
      <c r="D23" s="7" t="s">
        <v>54</v>
      </c>
      <c r="E23" s="7" t="s">
        <v>55</v>
      </c>
      <c r="F23" s="7" t="s">
        <v>56</v>
      </c>
      <c r="G23" s="11" t="s">
        <v>142</v>
      </c>
      <c r="H23" s="14" t="s">
        <v>141</v>
      </c>
      <c r="I23" s="34">
        <v>0.16921296296296295</v>
      </c>
      <c r="K23" s="6">
        <f t="shared" si="0"/>
      </c>
      <c r="L23" s="6">
        <f t="shared" si="0"/>
        <v>1</v>
      </c>
      <c r="M23" s="6">
        <f t="shared" si="0"/>
      </c>
    </row>
    <row r="24" spans="1:13" ht="18.75" customHeight="1">
      <c r="A24" s="36">
        <v>18</v>
      </c>
      <c r="B24" s="8">
        <v>28</v>
      </c>
      <c r="C24" s="7" t="s">
        <v>120</v>
      </c>
      <c r="D24" s="7" t="s">
        <v>121</v>
      </c>
      <c r="E24" s="7" t="s">
        <v>122</v>
      </c>
      <c r="F24" s="7" t="s">
        <v>123</v>
      </c>
      <c r="G24" s="11" t="s">
        <v>142</v>
      </c>
      <c r="H24" s="17" t="s">
        <v>72</v>
      </c>
      <c r="I24" s="34">
        <v>0.17114583333333333</v>
      </c>
      <c r="K24" s="6">
        <f t="shared" si="0"/>
      </c>
      <c r="L24" s="6">
        <f t="shared" si="0"/>
        <v>1</v>
      </c>
      <c r="M24" s="6">
        <f t="shared" si="0"/>
      </c>
    </row>
    <row r="25" spans="1:13" ht="18.75" customHeight="1">
      <c r="A25" s="36">
        <v>19</v>
      </c>
      <c r="B25" s="8">
        <v>18</v>
      </c>
      <c r="C25" s="7" t="s">
        <v>83</v>
      </c>
      <c r="D25" s="7" t="s">
        <v>84</v>
      </c>
      <c r="E25" s="7" t="s">
        <v>85</v>
      </c>
      <c r="F25" s="7" t="s">
        <v>86</v>
      </c>
      <c r="G25" s="15" t="s">
        <v>144</v>
      </c>
      <c r="H25" s="14" t="s">
        <v>141</v>
      </c>
      <c r="I25" s="34">
        <v>0.1715509259259259</v>
      </c>
      <c r="K25" s="6">
        <f t="shared" si="0"/>
      </c>
      <c r="L25" s="6">
        <f t="shared" si="0"/>
      </c>
      <c r="M25" s="6">
        <f t="shared" si="0"/>
        <v>1</v>
      </c>
    </row>
    <row r="26" spans="1:13" ht="18.75" customHeight="1">
      <c r="A26" s="36">
        <v>20</v>
      </c>
      <c r="B26" s="8">
        <v>24</v>
      </c>
      <c r="C26" s="7" t="s">
        <v>104</v>
      </c>
      <c r="D26" s="18" t="s">
        <v>105</v>
      </c>
      <c r="E26" s="7" t="s">
        <v>106</v>
      </c>
      <c r="F26" s="7" t="s">
        <v>107</v>
      </c>
      <c r="G26" s="15" t="s">
        <v>144</v>
      </c>
      <c r="H26" s="17" t="s">
        <v>72</v>
      </c>
      <c r="I26" s="34">
        <v>0.17168981481481482</v>
      </c>
      <c r="K26" s="6">
        <f t="shared" si="0"/>
      </c>
      <c r="L26" s="6">
        <f t="shared" si="0"/>
      </c>
      <c r="M26" s="6">
        <f t="shared" si="0"/>
        <v>1</v>
      </c>
    </row>
    <row r="27" spans="1:13" ht="18.75" customHeight="1">
      <c r="A27" s="42">
        <v>21</v>
      </c>
      <c r="B27" s="8">
        <v>16</v>
      </c>
      <c r="C27" s="7" t="s">
        <v>77</v>
      </c>
      <c r="D27" s="7" t="s">
        <v>16</v>
      </c>
      <c r="E27" s="7" t="s">
        <v>78</v>
      </c>
      <c r="F27" s="7" t="s">
        <v>62</v>
      </c>
      <c r="G27" s="11" t="s">
        <v>142</v>
      </c>
      <c r="H27" s="14" t="s">
        <v>141</v>
      </c>
      <c r="I27" s="34">
        <v>0.17725694444444443</v>
      </c>
      <c r="K27" s="6">
        <f aca="true" t="shared" si="1" ref="K27:M39">IF(LEFT($G27,1)=K$5,1,"")</f>
      </c>
      <c r="L27" s="6">
        <f t="shared" si="1"/>
        <v>1</v>
      </c>
      <c r="M27" s="6">
        <f t="shared" si="1"/>
      </c>
    </row>
    <row r="28" spans="1:13" ht="18.75" customHeight="1">
      <c r="A28" s="36">
        <v>22</v>
      </c>
      <c r="B28" s="8">
        <v>30</v>
      </c>
      <c r="C28" s="7" t="s">
        <v>127</v>
      </c>
      <c r="D28" s="7" t="s">
        <v>128</v>
      </c>
      <c r="E28" s="7" t="s">
        <v>129</v>
      </c>
      <c r="F28" s="7" t="s">
        <v>130</v>
      </c>
      <c r="G28" s="15" t="s">
        <v>144</v>
      </c>
      <c r="H28" s="17" t="s">
        <v>72</v>
      </c>
      <c r="I28" s="34">
        <v>0.18306712962962965</v>
      </c>
      <c r="K28" s="6">
        <f t="shared" si="1"/>
      </c>
      <c r="L28" s="6">
        <f t="shared" si="1"/>
      </c>
      <c r="M28" s="6">
        <f t="shared" si="1"/>
        <v>1</v>
      </c>
    </row>
    <row r="29" spans="1:13" ht="18.75" customHeight="1">
      <c r="A29" s="36">
        <v>23</v>
      </c>
      <c r="B29" s="8">
        <v>19</v>
      </c>
      <c r="C29" s="7" t="s">
        <v>87</v>
      </c>
      <c r="D29" s="7" t="s">
        <v>88</v>
      </c>
      <c r="E29" s="7" t="s">
        <v>89</v>
      </c>
      <c r="F29" s="7" t="s">
        <v>90</v>
      </c>
      <c r="G29" s="11" t="s">
        <v>142</v>
      </c>
      <c r="H29" s="14" t="s">
        <v>141</v>
      </c>
      <c r="I29" s="34">
        <v>0.18805555555555556</v>
      </c>
      <c r="K29" s="6">
        <f t="shared" si="1"/>
      </c>
      <c r="L29" s="6">
        <f t="shared" si="1"/>
        <v>1</v>
      </c>
      <c r="M29" s="6">
        <f t="shared" si="1"/>
      </c>
    </row>
    <row r="30" spans="1:13" ht="18.75" customHeight="1">
      <c r="A30" s="36">
        <v>24</v>
      </c>
      <c r="B30" s="8">
        <v>21</v>
      </c>
      <c r="C30" s="7" t="s">
        <v>94</v>
      </c>
      <c r="D30" s="7" t="s">
        <v>95</v>
      </c>
      <c r="E30" s="7" t="s">
        <v>96</v>
      </c>
      <c r="F30" s="7" t="s">
        <v>97</v>
      </c>
      <c r="G30" s="15" t="s">
        <v>144</v>
      </c>
      <c r="H30" s="17" t="s">
        <v>72</v>
      </c>
      <c r="I30" s="34">
        <v>0.20028935185185184</v>
      </c>
      <c r="K30" s="6">
        <f t="shared" si="1"/>
      </c>
      <c r="L30" s="6">
        <f t="shared" si="1"/>
      </c>
      <c r="M30" s="6">
        <f t="shared" si="1"/>
        <v>1</v>
      </c>
    </row>
    <row r="31" spans="1:13" ht="18.75" customHeight="1">
      <c r="A31" s="43">
        <v>25</v>
      </c>
      <c r="B31" s="8">
        <v>32</v>
      </c>
      <c r="C31" s="7" t="s">
        <v>135</v>
      </c>
      <c r="D31" s="7" t="s">
        <v>136</v>
      </c>
      <c r="E31" s="7" t="s">
        <v>137</v>
      </c>
      <c r="F31" s="7" t="s">
        <v>138</v>
      </c>
      <c r="G31" s="15" t="s">
        <v>144</v>
      </c>
      <c r="H31" s="17" t="s">
        <v>72</v>
      </c>
      <c r="I31" s="34">
        <v>0.20231481481481484</v>
      </c>
      <c r="K31" s="6">
        <f t="shared" si="1"/>
      </c>
      <c r="L31" s="6">
        <f t="shared" si="1"/>
      </c>
      <c r="M31" s="6">
        <f t="shared" si="1"/>
        <v>1</v>
      </c>
    </row>
    <row r="32" spans="1:13" ht="18.75" customHeight="1">
      <c r="A32" s="36">
        <v>26</v>
      </c>
      <c r="B32" s="8">
        <v>27</v>
      </c>
      <c r="C32" s="7" t="s">
        <v>115</v>
      </c>
      <c r="D32" s="7" t="s">
        <v>116</v>
      </c>
      <c r="E32" s="7" t="s">
        <v>118</v>
      </c>
      <c r="F32" s="7" t="s">
        <v>119</v>
      </c>
      <c r="G32" s="19" t="s">
        <v>143</v>
      </c>
      <c r="H32" s="17" t="s">
        <v>72</v>
      </c>
      <c r="I32" s="34">
        <v>0.20341435185185186</v>
      </c>
      <c r="K32" s="6">
        <f t="shared" si="1"/>
        <v>1</v>
      </c>
      <c r="L32" s="6">
        <f t="shared" si="1"/>
      </c>
      <c r="M32" s="6">
        <f t="shared" si="1"/>
      </c>
    </row>
    <row r="33" spans="1:13" ht="18.75" customHeight="1">
      <c r="A33" s="42">
        <v>27</v>
      </c>
      <c r="B33" s="8">
        <v>8</v>
      </c>
      <c r="C33" s="7" t="s">
        <v>44</v>
      </c>
      <c r="D33" s="7" t="s">
        <v>45</v>
      </c>
      <c r="E33" s="7" t="s">
        <v>46</v>
      </c>
      <c r="F33" s="7" t="s">
        <v>47</v>
      </c>
      <c r="G33" s="11" t="s">
        <v>142</v>
      </c>
      <c r="H33" s="14" t="s">
        <v>141</v>
      </c>
      <c r="I33" s="34">
        <v>0.20363425925925926</v>
      </c>
      <c r="K33" s="6">
        <f t="shared" si="1"/>
      </c>
      <c r="L33" s="6">
        <f t="shared" si="1"/>
        <v>1</v>
      </c>
      <c r="M33" s="6">
        <f t="shared" si="1"/>
      </c>
    </row>
    <row r="34" spans="1:13" ht="18.75" customHeight="1">
      <c r="A34" s="42">
        <v>28</v>
      </c>
      <c r="B34" s="8">
        <v>3</v>
      </c>
      <c r="C34" s="7" t="s">
        <v>24</v>
      </c>
      <c r="D34" s="7" t="s">
        <v>25</v>
      </c>
      <c r="E34" s="7" t="s">
        <v>26</v>
      </c>
      <c r="F34" s="7" t="s">
        <v>27</v>
      </c>
      <c r="G34" s="11" t="s">
        <v>142</v>
      </c>
      <c r="H34" s="13" t="s">
        <v>28</v>
      </c>
      <c r="I34" s="34">
        <v>0.20613425925925924</v>
      </c>
      <c r="K34" s="6">
        <f t="shared" si="1"/>
      </c>
      <c r="L34" s="6">
        <f t="shared" si="1"/>
        <v>1</v>
      </c>
      <c r="M34" s="6">
        <f t="shared" si="1"/>
      </c>
    </row>
    <row r="35" spans="1:13" ht="18.75" customHeight="1">
      <c r="A35" s="36">
        <v>29</v>
      </c>
      <c r="B35" s="8">
        <v>22</v>
      </c>
      <c r="C35" s="7" t="s">
        <v>98</v>
      </c>
      <c r="D35" s="7" t="s">
        <v>99</v>
      </c>
      <c r="E35" s="7" t="s">
        <v>98</v>
      </c>
      <c r="F35" s="7" t="s">
        <v>100</v>
      </c>
      <c r="G35" s="15" t="s">
        <v>144</v>
      </c>
      <c r="H35" s="17" t="s">
        <v>72</v>
      </c>
      <c r="I35" s="34">
        <v>0.22677083333333334</v>
      </c>
      <c r="K35" s="6">
        <f t="shared" si="1"/>
      </c>
      <c r="L35" s="6">
        <f t="shared" si="1"/>
      </c>
      <c r="M35" s="6">
        <f t="shared" si="1"/>
        <v>1</v>
      </c>
    </row>
    <row r="36" spans="1:13" ht="18.75" customHeight="1">
      <c r="A36" s="36">
        <v>30</v>
      </c>
      <c r="B36" s="8">
        <v>33</v>
      </c>
      <c r="C36" s="7" t="s">
        <v>139</v>
      </c>
      <c r="D36" s="7" t="s">
        <v>82</v>
      </c>
      <c r="E36" s="7" t="s">
        <v>140</v>
      </c>
      <c r="F36" s="7" t="s">
        <v>23</v>
      </c>
      <c r="G36" s="11" t="s">
        <v>142</v>
      </c>
      <c r="H36" s="17" t="s">
        <v>72</v>
      </c>
      <c r="I36" s="34">
        <v>0.23574074074074072</v>
      </c>
      <c r="K36" s="6">
        <f t="shared" si="1"/>
      </c>
      <c r="L36" s="6">
        <f t="shared" si="1"/>
        <v>1</v>
      </c>
      <c r="M36" s="6">
        <f t="shared" si="1"/>
      </c>
    </row>
    <row r="37" spans="1:13" ht="18.75" customHeight="1">
      <c r="A37" s="36">
        <v>31</v>
      </c>
      <c r="B37" s="8">
        <v>31</v>
      </c>
      <c r="C37" s="7" t="s">
        <v>131</v>
      </c>
      <c r="D37" s="7" t="s">
        <v>132</v>
      </c>
      <c r="E37" s="7" t="s">
        <v>133</v>
      </c>
      <c r="F37" s="7" t="s">
        <v>134</v>
      </c>
      <c r="G37" s="15" t="s">
        <v>144</v>
      </c>
      <c r="H37" s="17" t="s">
        <v>72</v>
      </c>
      <c r="I37" s="34">
        <v>0.25224537037037037</v>
      </c>
      <c r="K37" s="6">
        <f t="shared" si="1"/>
      </c>
      <c r="L37" s="6">
        <f t="shared" si="1"/>
      </c>
      <c r="M37" s="6">
        <f t="shared" si="1"/>
        <v>1</v>
      </c>
    </row>
    <row r="38" spans="1:13" ht="18.75" customHeight="1">
      <c r="A38" s="42" t="s">
        <v>562</v>
      </c>
      <c r="B38" s="8">
        <v>2</v>
      </c>
      <c r="C38" s="7" t="s">
        <v>20</v>
      </c>
      <c r="D38" s="7" t="s">
        <v>21</v>
      </c>
      <c r="E38" s="7" t="s">
        <v>22</v>
      </c>
      <c r="F38" s="7" t="s">
        <v>23</v>
      </c>
      <c r="G38" s="11" t="s">
        <v>142</v>
      </c>
      <c r="H38" s="12" t="s">
        <v>14</v>
      </c>
      <c r="I38" s="34"/>
      <c r="K38" s="6">
        <f t="shared" si="1"/>
      </c>
      <c r="L38" s="6">
        <f t="shared" si="1"/>
        <v>1</v>
      </c>
      <c r="M38" s="6">
        <f t="shared" si="1"/>
      </c>
    </row>
    <row r="39" spans="1:13" ht="18.75" customHeight="1">
      <c r="A39" s="42" t="s">
        <v>562</v>
      </c>
      <c r="B39" s="8">
        <v>6</v>
      </c>
      <c r="C39" s="7" t="s">
        <v>37</v>
      </c>
      <c r="D39" s="7" t="s">
        <v>34</v>
      </c>
      <c r="E39" s="7" t="s">
        <v>38</v>
      </c>
      <c r="F39" s="7" t="s">
        <v>39</v>
      </c>
      <c r="G39" s="11" t="s">
        <v>142</v>
      </c>
      <c r="H39" s="14" t="s">
        <v>141</v>
      </c>
      <c r="I39" s="34"/>
      <c r="K39" s="6">
        <f t="shared" si="1"/>
      </c>
      <c r="L39" s="6">
        <f t="shared" si="1"/>
        <v>1</v>
      </c>
      <c r="M39" s="6">
        <f t="shared" si="1"/>
      </c>
    </row>
    <row r="40" spans="11:13" ht="15.75">
      <c r="K40" s="6">
        <f aca="true" t="shared" si="2" ref="K40:M69">IF(LEFT($G40,1)=K$5,1,"")</f>
      </c>
      <c r="L40" s="6">
        <f t="shared" si="2"/>
      </c>
      <c r="M40" s="6">
        <f t="shared" si="2"/>
      </c>
    </row>
    <row r="41" spans="11:13" ht="15.75">
      <c r="K41" s="6">
        <f t="shared" si="2"/>
      </c>
      <c r="L41" s="6">
        <f t="shared" si="2"/>
      </c>
      <c r="M41" s="6">
        <f t="shared" si="2"/>
      </c>
    </row>
    <row r="42" spans="11:13" ht="15.75">
      <c r="K42" s="6">
        <f t="shared" si="2"/>
      </c>
      <c r="L42" s="6">
        <f t="shared" si="2"/>
      </c>
      <c r="M42" s="6">
        <f t="shared" si="2"/>
      </c>
    </row>
    <row r="43" spans="11:13" ht="15.75">
      <c r="K43" s="6">
        <f t="shared" si="2"/>
      </c>
      <c r="L43" s="6">
        <f t="shared" si="2"/>
      </c>
      <c r="M43" s="6">
        <f t="shared" si="2"/>
      </c>
    </row>
    <row r="44" spans="11:13" ht="15.75">
      <c r="K44" s="6">
        <f t="shared" si="2"/>
      </c>
      <c r="L44" s="6">
        <f t="shared" si="2"/>
      </c>
      <c r="M44" s="6">
        <f t="shared" si="2"/>
      </c>
    </row>
    <row r="45" spans="11:13" ht="15.75">
      <c r="K45" s="6">
        <f t="shared" si="2"/>
      </c>
      <c r="L45" s="6">
        <f t="shared" si="2"/>
      </c>
      <c r="M45" s="6">
        <f t="shared" si="2"/>
      </c>
    </row>
    <row r="46" spans="11:13" ht="15.75">
      <c r="K46" s="6">
        <f t="shared" si="2"/>
      </c>
      <c r="L46" s="6">
        <f t="shared" si="2"/>
      </c>
      <c r="M46" s="6">
        <f t="shared" si="2"/>
      </c>
    </row>
    <row r="47" spans="11:13" ht="15.75">
      <c r="K47" s="6">
        <f t="shared" si="2"/>
      </c>
      <c r="L47" s="6">
        <f t="shared" si="2"/>
      </c>
      <c r="M47" s="6">
        <f t="shared" si="2"/>
      </c>
    </row>
    <row r="48" spans="11:13" ht="15.75">
      <c r="K48" s="6">
        <f t="shared" si="2"/>
      </c>
      <c r="L48" s="6">
        <f t="shared" si="2"/>
      </c>
      <c r="M48" s="6">
        <f t="shared" si="2"/>
      </c>
    </row>
    <row r="49" spans="11:13" ht="15.75">
      <c r="K49" s="6">
        <f t="shared" si="2"/>
      </c>
      <c r="L49" s="6">
        <f t="shared" si="2"/>
      </c>
      <c r="M49" s="6">
        <f t="shared" si="2"/>
      </c>
    </row>
    <row r="50" spans="11:13" ht="15.75">
      <c r="K50" s="6">
        <f t="shared" si="2"/>
      </c>
      <c r="L50" s="6">
        <f t="shared" si="2"/>
      </c>
      <c r="M50" s="6">
        <f t="shared" si="2"/>
      </c>
    </row>
    <row r="51" spans="11:13" ht="15.75">
      <c r="K51" s="6">
        <f t="shared" si="2"/>
      </c>
      <c r="L51" s="6">
        <f t="shared" si="2"/>
      </c>
      <c r="M51" s="6">
        <f t="shared" si="2"/>
      </c>
    </row>
    <row r="52" spans="11:13" ht="15.75">
      <c r="K52" s="6">
        <f t="shared" si="2"/>
      </c>
      <c r="L52" s="6">
        <f t="shared" si="2"/>
      </c>
      <c r="M52" s="6">
        <f t="shared" si="2"/>
      </c>
    </row>
    <row r="53" spans="11:13" ht="15.75">
      <c r="K53" s="6">
        <f t="shared" si="2"/>
      </c>
      <c r="L53" s="6">
        <f t="shared" si="2"/>
      </c>
      <c r="M53" s="6">
        <f t="shared" si="2"/>
      </c>
    </row>
    <row r="54" spans="11:13" ht="15.75">
      <c r="K54" s="6">
        <f t="shared" si="2"/>
      </c>
      <c r="L54" s="6">
        <f t="shared" si="2"/>
      </c>
      <c r="M54" s="6">
        <f t="shared" si="2"/>
      </c>
    </row>
    <row r="55" spans="11:13" ht="15.75">
      <c r="K55" s="6">
        <f t="shared" si="2"/>
      </c>
      <c r="L55" s="6">
        <f t="shared" si="2"/>
      </c>
      <c r="M55" s="6">
        <f t="shared" si="2"/>
      </c>
    </row>
    <row r="56" spans="11:13" ht="15.75">
      <c r="K56" s="6">
        <f t="shared" si="2"/>
      </c>
      <c r="L56" s="6">
        <f t="shared" si="2"/>
      </c>
      <c r="M56" s="6">
        <f t="shared" si="2"/>
      </c>
    </row>
    <row r="57" spans="11:13" ht="15.75">
      <c r="K57" s="6">
        <f t="shared" si="2"/>
      </c>
      <c r="L57" s="6">
        <f t="shared" si="2"/>
      </c>
      <c r="M57" s="6">
        <f t="shared" si="2"/>
      </c>
    </row>
    <row r="58" spans="11:13" ht="15.75">
      <c r="K58" s="6">
        <f t="shared" si="2"/>
      </c>
      <c r="L58" s="6">
        <f t="shared" si="2"/>
      </c>
      <c r="M58" s="6">
        <f t="shared" si="2"/>
      </c>
    </row>
    <row r="59" spans="11:13" ht="15.75">
      <c r="K59" s="6">
        <f t="shared" si="2"/>
      </c>
      <c r="L59" s="6">
        <f t="shared" si="2"/>
      </c>
      <c r="M59" s="6">
        <f t="shared" si="2"/>
      </c>
    </row>
    <row r="60" spans="11:13" ht="15.75">
      <c r="K60" s="6">
        <f t="shared" si="2"/>
      </c>
      <c r="L60" s="6">
        <f t="shared" si="2"/>
      </c>
      <c r="M60" s="6">
        <f t="shared" si="2"/>
      </c>
    </row>
    <row r="61" spans="11:13" ht="15.75">
      <c r="K61" s="6">
        <f t="shared" si="2"/>
      </c>
      <c r="L61" s="6">
        <f t="shared" si="2"/>
      </c>
      <c r="M61" s="6">
        <f t="shared" si="2"/>
      </c>
    </row>
    <row r="62" spans="11:13" ht="15.75">
      <c r="K62" s="6">
        <f t="shared" si="2"/>
      </c>
      <c r="L62" s="6">
        <f t="shared" si="2"/>
      </c>
      <c r="M62" s="6">
        <f t="shared" si="2"/>
      </c>
    </row>
    <row r="63" spans="11:13" ht="15.75">
      <c r="K63" s="6">
        <f t="shared" si="2"/>
      </c>
      <c r="L63" s="6">
        <f t="shared" si="2"/>
      </c>
      <c r="M63" s="6">
        <f t="shared" si="2"/>
      </c>
    </row>
    <row r="64" spans="11:13" ht="15.75">
      <c r="K64" s="6">
        <f t="shared" si="2"/>
      </c>
      <c r="L64" s="6">
        <f t="shared" si="2"/>
      </c>
      <c r="M64" s="6">
        <f t="shared" si="2"/>
      </c>
    </row>
    <row r="65" spans="11:13" ht="15.75">
      <c r="K65" s="6">
        <f t="shared" si="2"/>
      </c>
      <c r="L65" s="6">
        <f t="shared" si="2"/>
      </c>
      <c r="M65" s="6">
        <f t="shared" si="2"/>
      </c>
    </row>
    <row r="66" spans="11:13" ht="15.75">
      <c r="K66" s="6">
        <f t="shared" si="2"/>
      </c>
      <c r="L66" s="6">
        <f t="shared" si="2"/>
      </c>
      <c r="M66" s="6">
        <f t="shared" si="2"/>
      </c>
    </row>
    <row r="67" spans="11:13" ht="15.75">
      <c r="K67" s="6">
        <f t="shared" si="2"/>
      </c>
      <c r="L67" s="6">
        <f t="shared" si="2"/>
      </c>
      <c r="M67" s="6">
        <f t="shared" si="2"/>
      </c>
    </row>
    <row r="68" spans="11:13" ht="15.75">
      <c r="K68" s="6">
        <f t="shared" si="2"/>
      </c>
      <c r="L68" s="6">
        <f t="shared" si="2"/>
      </c>
      <c r="M68" s="6">
        <f t="shared" si="2"/>
      </c>
    </row>
    <row r="69" spans="11:13" ht="15.75">
      <c r="K69" s="6">
        <f t="shared" si="2"/>
      </c>
      <c r="L69" s="6">
        <f t="shared" si="2"/>
      </c>
      <c r="M69" s="6">
        <f t="shared" si="2"/>
      </c>
    </row>
    <row r="70" spans="11:13" ht="15.75">
      <c r="K70" s="6">
        <f aca="true" t="shared" si="3" ref="K70:M92">IF(LEFT($G70,1)=K$5,1,"")</f>
      </c>
      <c r="L70" s="6">
        <f t="shared" si="3"/>
      </c>
      <c r="M70" s="6">
        <f t="shared" si="3"/>
      </c>
    </row>
    <row r="71" spans="11:13" ht="15.75">
      <c r="K71" s="6">
        <f t="shared" si="3"/>
      </c>
      <c r="L71" s="6">
        <f t="shared" si="3"/>
      </c>
      <c r="M71" s="6">
        <f t="shared" si="3"/>
      </c>
    </row>
    <row r="72" spans="11:13" ht="15.75">
      <c r="K72" s="6">
        <f t="shared" si="3"/>
      </c>
      <c r="L72" s="6">
        <f t="shared" si="3"/>
      </c>
      <c r="M72" s="6">
        <f t="shared" si="3"/>
      </c>
    </row>
    <row r="73" spans="11:13" ht="15.75">
      <c r="K73" s="6">
        <f t="shared" si="3"/>
      </c>
      <c r="L73" s="6">
        <f t="shared" si="3"/>
      </c>
      <c r="M73" s="6">
        <f t="shared" si="3"/>
      </c>
    </row>
    <row r="74" spans="11:13" ht="15.75">
      <c r="K74" s="6">
        <f t="shared" si="3"/>
      </c>
      <c r="L74" s="6">
        <f t="shared" si="3"/>
      </c>
      <c r="M74" s="6">
        <f t="shared" si="3"/>
      </c>
    </row>
    <row r="75" spans="11:13" ht="15.75">
      <c r="K75" s="6">
        <f t="shared" si="3"/>
      </c>
      <c r="L75" s="6">
        <f t="shared" si="3"/>
      </c>
      <c r="M75" s="6">
        <f t="shared" si="3"/>
      </c>
    </row>
    <row r="76" spans="11:13" ht="15.75">
      <c r="K76" s="6">
        <f t="shared" si="3"/>
      </c>
      <c r="L76" s="6">
        <f t="shared" si="3"/>
      </c>
      <c r="M76" s="6">
        <f t="shared" si="3"/>
      </c>
    </row>
    <row r="77" spans="11:13" ht="15.75">
      <c r="K77" s="6">
        <f t="shared" si="3"/>
      </c>
      <c r="L77" s="6">
        <f t="shared" si="3"/>
      </c>
      <c r="M77" s="6">
        <f t="shared" si="3"/>
      </c>
    </row>
    <row r="78" spans="11:13" ht="15.75">
      <c r="K78" s="6">
        <f t="shared" si="3"/>
      </c>
      <c r="L78" s="6">
        <f t="shared" si="3"/>
      </c>
      <c r="M78" s="6">
        <f t="shared" si="3"/>
      </c>
    </row>
    <row r="79" spans="11:13" ht="15.75">
      <c r="K79" s="6">
        <f t="shared" si="3"/>
      </c>
      <c r="L79" s="6">
        <f t="shared" si="3"/>
      </c>
      <c r="M79" s="6">
        <f t="shared" si="3"/>
      </c>
    </row>
    <row r="80" spans="11:13" ht="15.75">
      <c r="K80" s="6">
        <f t="shared" si="3"/>
      </c>
      <c r="L80" s="6">
        <f t="shared" si="3"/>
      </c>
      <c r="M80" s="6">
        <f t="shared" si="3"/>
      </c>
    </row>
    <row r="81" spans="11:13" ht="15.75">
      <c r="K81" s="6">
        <f t="shared" si="3"/>
      </c>
      <c r="L81" s="6">
        <f t="shared" si="3"/>
      </c>
      <c r="M81" s="6">
        <f t="shared" si="3"/>
      </c>
    </row>
    <row r="82" spans="11:13" ht="15.75">
      <c r="K82" s="6">
        <f t="shared" si="3"/>
      </c>
      <c r="L82" s="6">
        <f t="shared" si="3"/>
      </c>
      <c r="M82" s="6">
        <f t="shared" si="3"/>
      </c>
    </row>
    <row r="83" spans="11:13" ht="15.75">
      <c r="K83" s="6">
        <f t="shared" si="3"/>
      </c>
      <c r="L83" s="6">
        <f t="shared" si="3"/>
      </c>
      <c r="M83" s="6">
        <f t="shared" si="3"/>
      </c>
    </row>
    <row r="84" spans="11:13" ht="15.75">
      <c r="K84" s="6">
        <f t="shared" si="3"/>
      </c>
      <c r="L84" s="6">
        <f t="shared" si="3"/>
      </c>
      <c r="M84" s="6">
        <f t="shared" si="3"/>
      </c>
    </row>
    <row r="85" spans="11:13" ht="15.75">
      <c r="K85" s="6">
        <f t="shared" si="3"/>
      </c>
      <c r="L85" s="6">
        <f t="shared" si="3"/>
      </c>
      <c r="M85" s="6">
        <f t="shared" si="3"/>
      </c>
    </row>
    <row r="86" spans="11:13" ht="15.75">
      <c r="K86" s="6">
        <f t="shared" si="3"/>
      </c>
      <c r="L86" s="6">
        <f t="shared" si="3"/>
      </c>
      <c r="M86" s="6">
        <f t="shared" si="3"/>
      </c>
    </row>
    <row r="87" spans="11:13" ht="15.75">
      <c r="K87" s="6">
        <f t="shared" si="3"/>
      </c>
      <c r="L87" s="6">
        <f t="shared" si="3"/>
      </c>
      <c r="M87" s="6">
        <f t="shared" si="3"/>
      </c>
    </row>
    <row r="88" spans="11:13" ht="15.75">
      <c r="K88" s="6">
        <f t="shared" si="3"/>
      </c>
      <c r="L88" s="6">
        <f t="shared" si="3"/>
      </c>
      <c r="M88" s="6">
        <f t="shared" si="3"/>
      </c>
    </row>
    <row r="89" spans="11:13" ht="15.75">
      <c r="K89" s="6">
        <f t="shared" si="3"/>
      </c>
      <c r="L89" s="6">
        <f t="shared" si="3"/>
      </c>
      <c r="M89" s="6">
        <f t="shared" si="3"/>
      </c>
    </row>
    <row r="90" spans="11:13" ht="15.75">
      <c r="K90" s="6">
        <f t="shared" si="3"/>
      </c>
      <c r="L90" s="6">
        <f t="shared" si="3"/>
      </c>
      <c r="M90" s="6">
        <f t="shared" si="3"/>
      </c>
    </row>
    <row r="91" spans="11:13" ht="15.75">
      <c r="K91" s="6">
        <f t="shared" si="3"/>
      </c>
      <c r="L91" s="6">
        <f t="shared" si="3"/>
      </c>
      <c r="M91" s="6">
        <f t="shared" si="3"/>
      </c>
    </row>
    <row r="92" spans="11:13" ht="15.75">
      <c r="K92" s="6">
        <f t="shared" si="3"/>
      </c>
      <c r="L92" s="6">
        <f t="shared" si="3"/>
      </c>
      <c r="M92" s="6">
        <f t="shared" si="3"/>
      </c>
    </row>
  </sheetData>
  <mergeCells count="10">
    <mergeCell ref="I5:I6"/>
    <mergeCell ref="C2:H2"/>
    <mergeCell ref="G3:H4"/>
    <mergeCell ref="C3:F4"/>
    <mergeCell ref="C5:D5"/>
    <mergeCell ref="E5:F5"/>
    <mergeCell ref="A5:A6"/>
    <mergeCell ref="B5:B6"/>
    <mergeCell ref="G5:G6"/>
    <mergeCell ref="H5:H6"/>
  </mergeCells>
  <printOptions/>
  <pageMargins left="0.56" right="0.5905511811023623" top="0.3937007874015748" bottom="0.43" header="0.5118110236220472" footer="0.23"/>
  <pageSetup horizontalDpi="300" verticalDpi="300" orientation="landscape" r:id="rId2"/>
  <headerFooter alignWithMargins="0">
    <oddFooter>&amp;CPage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D19" sqref="D19"/>
    </sheetView>
  </sheetViews>
  <sheetFormatPr defaultColWidth="11.421875" defaultRowHeight="12.75"/>
  <cols>
    <col min="1" max="2" width="7.28125" style="1" customWidth="1"/>
    <col min="3" max="3" width="6.00390625" style="1" customWidth="1"/>
    <col min="4" max="4" width="21.421875" style="1" customWidth="1"/>
    <col min="5" max="5" width="17.28125" style="1" customWidth="1"/>
    <col min="6" max="6" width="18.7109375" style="1" customWidth="1"/>
    <col min="7" max="7" width="17.28125" style="1" customWidth="1"/>
    <col min="8" max="9" width="11.421875" style="1" customWidth="1"/>
    <col min="10" max="10" width="10.00390625" style="1" customWidth="1"/>
    <col min="11" max="11" width="11.421875" style="1" customWidth="1"/>
    <col min="12" max="14" width="4.8515625" style="1" customWidth="1"/>
    <col min="15" max="16384" width="11.421875" style="1" customWidth="1"/>
  </cols>
  <sheetData>
    <row r="1" spans="4:9" ht="15.75">
      <c r="D1" s="3" t="s">
        <v>9</v>
      </c>
      <c r="E1" s="4"/>
      <c r="F1" s="4"/>
      <c r="G1" s="4"/>
      <c r="H1" s="4"/>
      <c r="I1" s="5" t="s">
        <v>10</v>
      </c>
    </row>
    <row r="2" spans="4:9" ht="15.75">
      <c r="D2" s="47" t="s">
        <v>11</v>
      </c>
      <c r="E2" s="47"/>
      <c r="F2" s="47"/>
      <c r="G2" s="47"/>
      <c r="H2" s="47"/>
      <c r="I2" s="47"/>
    </row>
    <row r="3" spans="4:9" ht="15.75">
      <c r="D3" s="50" t="str">
        <f>jeunes_cat!D3</f>
        <v>Classements par catégorie</v>
      </c>
      <c r="E3" s="50"/>
      <c r="F3" s="50"/>
      <c r="G3" s="50"/>
      <c r="H3" s="48" t="s">
        <v>12</v>
      </c>
      <c r="I3" s="48"/>
    </row>
    <row r="4" spans="4:9" ht="15.75">
      <c r="D4" s="51"/>
      <c r="E4" s="51"/>
      <c r="F4" s="51"/>
      <c r="G4" s="51"/>
      <c r="H4" s="49"/>
      <c r="I4" s="49"/>
    </row>
    <row r="5" spans="1:14" s="9" customFormat="1" ht="15">
      <c r="A5" s="46" t="s">
        <v>0</v>
      </c>
      <c r="B5" s="46" t="s">
        <v>561</v>
      </c>
      <c r="C5" s="46" t="s">
        <v>1</v>
      </c>
      <c r="D5" s="46" t="s">
        <v>3</v>
      </c>
      <c r="E5" s="46"/>
      <c r="F5" s="46" t="s">
        <v>2</v>
      </c>
      <c r="G5" s="46"/>
      <c r="H5" s="46" t="s">
        <v>4</v>
      </c>
      <c r="I5" s="46" t="s">
        <v>5</v>
      </c>
      <c r="J5" s="46" t="s">
        <v>6</v>
      </c>
      <c r="L5" s="31" t="s">
        <v>117</v>
      </c>
      <c r="M5" s="31" t="s">
        <v>17</v>
      </c>
      <c r="N5" s="31" t="s">
        <v>50</v>
      </c>
    </row>
    <row r="6" spans="1:14" s="9" customFormat="1" ht="15">
      <c r="A6" s="46"/>
      <c r="B6" s="46"/>
      <c r="C6" s="46"/>
      <c r="D6" s="10" t="s">
        <v>7</v>
      </c>
      <c r="E6" s="10" t="s">
        <v>8</v>
      </c>
      <c r="F6" s="10" t="s">
        <v>7</v>
      </c>
      <c r="G6" s="10" t="s">
        <v>8</v>
      </c>
      <c r="H6" s="46"/>
      <c r="I6" s="46"/>
      <c r="J6" s="46"/>
      <c r="L6" s="30">
        <f>SUM(L8:L78)</f>
        <v>1</v>
      </c>
      <c r="M6" s="30">
        <f>SUM(M8:M78)</f>
        <v>23</v>
      </c>
      <c r="N6" s="30">
        <f>SUM(N8:N78)</f>
        <v>9</v>
      </c>
    </row>
    <row r="7" spans="1:14" s="9" customFormat="1" ht="15.75" customHeight="1">
      <c r="A7" s="52" t="str">
        <f>H8</f>
        <v>FEMMES</v>
      </c>
      <c r="B7" s="53"/>
      <c r="C7" s="53"/>
      <c r="D7" s="53"/>
      <c r="E7" s="53"/>
      <c r="F7" s="53"/>
      <c r="G7" s="53"/>
      <c r="H7" s="53"/>
      <c r="I7" s="53"/>
      <c r="J7" s="54"/>
      <c r="L7" s="30"/>
      <c r="M7" s="30"/>
      <c r="N7" s="30"/>
    </row>
    <row r="8" spans="1:14" ht="18.75" customHeight="1">
      <c r="A8" s="43">
        <v>1</v>
      </c>
      <c r="B8" s="43">
        <v>26</v>
      </c>
      <c r="C8" s="8">
        <v>27</v>
      </c>
      <c r="D8" s="7" t="s">
        <v>115</v>
      </c>
      <c r="E8" s="7" t="s">
        <v>116</v>
      </c>
      <c r="F8" s="7" t="s">
        <v>118</v>
      </c>
      <c r="G8" s="7" t="s">
        <v>119</v>
      </c>
      <c r="H8" s="19" t="s">
        <v>143</v>
      </c>
      <c r="I8" s="17" t="s">
        <v>72</v>
      </c>
      <c r="J8" s="34">
        <v>0.20341435185185186</v>
      </c>
      <c r="L8" s="6">
        <f>IF(LEFT($H8,1)=L$5,1,"")</f>
        <v>1</v>
      </c>
      <c r="M8" s="6">
        <f>IF(LEFT($H8,1)=M$5,1,"")</f>
      </c>
      <c r="N8" s="6">
        <f>IF(LEFT($H8,1)=N$5,1,"")</f>
      </c>
    </row>
    <row r="9" spans="1:14" s="9" customFormat="1" ht="15.75" customHeight="1">
      <c r="A9" s="52" t="str">
        <f>H10</f>
        <v>HOMMES</v>
      </c>
      <c r="B9" s="53"/>
      <c r="C9" s="53"/>
      <c r="D9" s="53"/>
      <c r="E9" s="53"/>
      <c r="F9" s="53"/>
      <c r="G9" s="53"/>
      <c r="H9" s="53"/>
      <c r="I9" s="53"/>
      <c r="J9" s="54"/>
      <c r="L9" s="30"/>
      <c r="M9" s="30"/>
      <c r="N9" s="30"/>
    </row>
    <row r="10" spans="1:14" ht="18" customHeight="1">
      <c r="A10" s="43">
        <v>1</v>
      </c>
      <c r="B10" s="43">
        <v>1</v>
      </c>
      <c r="C10" s="8">
        <v>26</v>
      </c>
      <c r="D10" s="7" t="s">
        <v>111</v>
      </c>
      <c r="E10" s="7" t="s">
        <v>112</v>
      </c>
      <c r="F10" s="7" t="s">
        <v>113</v>
      </c>
      <c r="G10" s="7" t="s">
        <v>114</v>
      </c>
      <c r="H10" s="11" t="s">
        <v>142</v>
      </c>
      <c r="I10" s="17" t="s">
        <v>72</v>
      </c>
      <c r="J10" s="34">
        <v>0.11711805555555554</v>
      </c>
      <c r="L10" s="6">
        <f aca="true" t="shared" si="0" ref="L10:N32">IF(LEFT($H10,1)=L$5,1,"")</f>
      </c>
      <c r="M10" s="6">
        <f t="shared" si="0"/>
        <v>1</v>
      </c>
      <c r="N10" s="6">
        <f t="shared" si="0"/>
      </c>
    </row>
    <row r="11" spans="1:14" ht="18" customHeight="1">
      <c r="A11" s="27">
        <v>2</v>
      </c>
      <c r="B11" s="27">
        <v>2</v>
      </c>
      <c r="C11" s="8">
        <v>25</v>
      </c>
      <c r="D11" s="7" t="s">
        <v>108</v>
      </c>
      <c r="E11" s="7" t="s">
        <v>109</v>
      </c>
      <c r="F11" s="7" t="s">
        <v>110</v>
      </c>
      <c r="G11" s="7" t="s">
        <v>82</v>
      </c>
      <c r="H11" s="11" t="s">
        <v>142</v>
      </c>
      <c r="I11" s="17" t="s">
        <v>72</v>
      </c>
      <c r="J11" s="34">
        <v>0.12467592592592593</v>
      </c>
      <c r="L11" s="6">
        <f t="shared" si="0"/>
      </c>
      <c r="M11" s="6">
        <f t="shared" si="0"/>
        <v>1</v>
      </c>
      <c r="N11" s="6">
        <f t="shared" si="0"/>
      </c>
    </row>
    <row r="12" spans="1:14" ht="18" customHeight="1">
      <c r="A12" s="43">
        <v>3</v>
      </c>
      <c r="B12" s="27">
        <v>3</v>
      </c>
      <c r="C12" s="8">
        <v>12</v>
      </c>
      <c r="D12" s="7" t="s">
        <v>61</v>
      </c>
      <c r="E12" s="7" t="s">
        <v>62</v>
      </c>
      <c r="F12" s="7" t="s">
        <v>63</v>
      </c>
      <c r="G12" s="7" t="s">
        <v>64</v>
      </c>
      <c r="H12" s="11" t="s">
        <v>142</v>
      </c>
      <c r="I12" s="14" t="s">
        <v>141</v>
      </c>
      <c r="J12" s="34">
        <v>0.12782407407407406</v>
      </c>
      <c r="L12" s="6">
        <f t="shared" si="0"/>
      </c>
      <c r="M12" s="6">
        <f t="shared" si="0"/>
        <v>1</v>
      </c>
      <c r="N12" s="6">
        <f t="shared" si="0"/>
      </c>
    </row>
    <row r="13" spans="1:14" ht="18" customHeight="1">
      <c r="A13" s="27">
        <v>4</v>
      </c>
      <c r="B13" s="27">
        <v>4</v>
      </c>
      <c r="C13" s="8">
        <v>1</v>
      </c>
      <c r="D13" s="7" t="s">
        <v>15</v>
      </c>
      <c r="E13" s="7" t="s">
        <v>16</v>
      </c>
      <c r="F13" s="7" t="s">
        <v>18</v>
      </c>
      <c r="G13" s="7" t="s">
        <v>19</v>
      </c>
      <c r="H13" s="11" t="s">
        <v>142</v>
      </c>
      <c r="I13" s="12" t="s">
        <v>14</v>
      </c>
      <c r="J13" s="34">
        <v>0.12967592592592592</v>
      </c>
      <c r="L13" s="6">
        <f t="shared" si="0"/>
      </c>
      <c r="M13" s="6">
        <f t="shared" si="0"/>
        <v>1</v>
      </c>
      <c r="N13" s="6">
        <f t="shared" si="0"/>
      </c>
    </row>
    <row r="14" spans="1:14" ht="18" customHeight="1">
      <c r="A14" s="43">
        <v>5</v>
      </c>
      <c r="B14" s="27">
        <v>5</v>
      </c>
      <c r="C14" s="8">
        <v>7</v>
      </c>
      <c r="D14" s="7" t="s">
        <v>40</v>
      </c>
      <c r="E14" s="7" t="s">
        <v>41</v>
      </c>
      <c r="F14" s="7" t="s">
        <v>42</v>
      </c>
      <c r="G14" s="7" t="s">
        <v>43</v>
      </c>
      <c r="H14" s="11" t="s">
        <v>142</v>
      </c>
      <c r="I14" s="14" t="s">
        <v>141</v>
      </c>
      <c r="J14" s="34">
        <v>0.13412037037037036</v>
      </c>
      <c r="L14" s="6">
        <f t="shared" si="0"/>
      </c>
      <c r="M14" s="6">
        <f t="shared" si="0"/>
        <v>1</v>
      </c>
      <c r="N14" s="6">
        <f t="shared" si="0"/>
      </c>
    </row>
    <row r="15" spans="1:14" ht="18" customHeight="1">
      <c r="A15" s="27">
        <v>6</v>
      </c>
      <c r="B15" s="43">
        <v>7</v>
      </c>
      <c r="C15" s="8">
        <v>17</v>
      </c>
      <c r="D15" s="7" t="s">
        <v>79</v>
      </c>
      <c r="E15" s="7" t="s">
        <v>80</v>
      </c>
      <c r="F15" s="7" t="s">
        <v>81</v>
      </c>
      <c r="G15" s="7" t="s">
        <v>82</v>
      </c>
      <c r="H15" s="11" t="s">
        <v>142</v>
      </c>
      <c r="I15" s="14" t="s">
        <v>141</v>
      </c>
      <c r="J15" s="34">
        <v>0.1389236111111111</v>
      </c>
      <c r="L15" s="6">
        <f t="shared" si="0"/>
      </c>
      <c r="M15" s="6">
        <f t="shared" si="0"/>
        <v>1</v>
      </c>
      <c r="N15" s="6">
        <f t="shared" si="0"/>
      </c>
    </row>
    <row r="16" spans="1:14" ht="18" customHeight="1">
      <c r="A16" s="43">
        <v>7</v>
      </c>
      <c r="B16" s="27">
        <v>8</v>
      </c>
      <c r="C16" s="8">
        <v>13</v>
      </c>
      <c r="D16" s="7" t="s">
        <v>65</v>
      </c>
      <c r="E16" s="7" t="s">
        <v>66</v>
      </c>
      <c r="F16" s="7" t="s">
        <v>67</v>
      </c>
      <c r="G16" s="7" t="s">
        <v>36</v>
      </c>
      <c r="H16" s="11" t="s">
        <v>142</v>
      </c>
      <c r="I16" s="14" t="s">
        <v>141</v>
      </c>
      <c r="J16" s="34">
        <v>0.13967592592592593</v>
      </c>
      <c r="L16" s="6">
        <f t="shared" si="0"/>
      </c>
      <c r="M16" s="6">
        <f t="shared" si="0"/>
        <v>1</v>
      </c>
      <c r="N16" s="6">
        <f t="shared" si="0"/>
      </c>
    </row>
    <row r="17" spans="1:14" ht="18" customHeight="1">
      <c r="A17" s="27">
        <v>8</v>
      </c>
      <c r="B17" s="43">
        <v>9</v>
      </c>
      <c r="C17" s="8">
        <v>20</v>
      </c>
      <c r="D17" s="7" t="s">
        <v>91</v>
      </c>
      <c r="E17" s="7" t="s">
        <v>16</v>
      </c>
      <c r="F17" s="7" t="s">
        <v>92</v>
      </c>
      <c r="G17" s="7" t="s">
        <v>93</v>
      </c>
      <c r="H17" s="11" t="s">
        <v>142</v>
      </c>
      <c r="I17" s="14" t="s">
        <v>141</v>
      </c>
      <c r="J17" s="34">
        <v>0.1446990740740741</v>
      </c>
      <c r="L17" s="6">
        <f t="shared" si="0"/>
      </c>
      <c r="M17" s="6">
        <f t="shared" si="0"/>
        <v>1</v>
      </c>
      <c r="N17" s="6">
        <f t="shared" si="0"/>
      </c>
    </row>
    <row r="18" spans="1:14" ht="18" customHeight="1">
      <c r="A18" s="43">
        <v>9</v>
      </c>
      <c r="B18" s="43">
        <v>10</v>
      </c>
      <c r="C18" s="8">
        <v>23</v>
      </c>
      <c r="D18" s="7" t="s">
        <v>101</v>
      </c>
      <c r="E18" s="7" t="s">
        <v>66</v>
      </c>
      <c r="F18" s="7" t="s">
        <v>102</v>
      </c>
      <c r="G18" s="7" t="s">
        <v>103</v>
      </c>
      <c r="H18" s="11" t="s">
        <v>142</v>
      </c>
      <c r="I18" s="17" t="s">
        <v>72</v>
      </c>
      <c r="J18" s="34">
        <v>0.1490162037037037</v>
      </c>
      <c r="L18" s="6">
        <f t="shared" si="0"/>
      </c>
      <c r="M18" s="6">
        <f t="shared" si="0"/>
        <v>1</v>
      </c>
      <c r="N18" s="6">
        <f t="shared" si="0"/>
      </c>
    </row>
    <row r="19" spans="1:14" ht="18" customHeight="1">
      <c r="A19" s="27">
        <v>10</v>
      </c>
      <c r="B19" s="27">
        <v>11</v>
      </c>
      <c r="C19" s="8">
        <v>4</v>
      </c>
      <c r="D19" s="7" t="s">
        <v>29</v>
      </c>
      <c r="E19" s="7" t="s">
        <v>30</v>
      </c>
      <c r="F19" s="7" t="s">
        <v>31</v>
      </c>
      <c r="G19" s="7" t="s">
        <v>32</v>
      </c>
      <c r="H19" s="11" t="s">
        <v>142</v>
      </c>
      <c r="I19" s="13" t="s">
        <v>28</v>
      </c>
      <c r="J19" s="34">
        <v>0.15344907407407407</v>
      </c>
      <c r="L19" s="6">
        <f t="shared" si="0"/>
      </c>
      <c r="M19" s="6">
        <f t="shared" si="0"/>
        <v>1</v>
      </c>
      <c r="N19" s="6">
        <f t="shared" si="0"/>
      </c>
    </row>
    <row r="20" spans="1:14" ht="18" customHeight="1">
      <c r="A20" s="43">
        <v>11</v>
      </c>
      <c r="B20" s="27">
        <v>13</v>
      </c>
      <c r="C20" s="8">
        <v>11</v>
      </c>
      <c r="D20" s="7" t="s">
        <v>57</v>
      </c>
      <c r="E20" s="7" t="s">
        <v>58</v>
      </c>
      <c r="F20" s="7" t="s">
        <v>59</v>
      </c>
      <c r="G20" s="7" t="s">
        <v>60</v>
      </c>
      <c r="H20" s="11" t="s">
        <v>142</v>
      </c>
      <c r="I20" s="14" t="s">
        <v>141</v>
      </c>
      <c r="J20" s="34">
        <v>0.1628009259259259</v>
      </c>
      <c r="L20" s="6">
        <f t="shared" si="0"/>
      </c>
      <c r="M20" s="6">
        <f t="shared" si="0"/>
        <v>1</v>
      </c>
      <c r="N20" s="6">
        <f t="shared" si="0"/>
      </c>
    </row>
    <row r="21" spans="1:14" ht="18" customHeight="1">
      <c r="A21" s="27">
        <v>12</v>
      </c>
      <c r="B21" s="27">
        <v>14</v>
      </c>
      <c r="C21" s="8">
        <v>15</v>
      </c>
      <c r="D21" s="7" t="s">
        <v>73</v>
      </c>
      <c r="E21" s="7" t="s">
        <v>74</v>
      </c>
      <c r="F21" s="7" t="s">
        <v>75</v>
      </c>
      <c r="G21" s="7" t="s">
        <v>76</v>
      </c>
      <c r="H21" s="11" t="s">
        <v>142</v>
      </c>
      <c r="I21" s="14" t="s">
        <v>141</v>
      </c>
      <c r="J21" s="34">
        <v>0.16351851851851854</v>
      </c>
      <c r="L21" s="6">
        <f t="shared" si="0"/>
      </c>
      <c r="M21" s="6">
        <f t="shared" si="0"/>
        <v>1</v>
      </c>
      <c r="N21" s="6">
        <f t="shared" si="0"/>
      </c>
    </row>
    <row r="22" spans="1:14" ht="18" customHeight="1">
      <c r="A22" s="43">
        <v>13</v>
      </c>
      <c r="B22" s="27">
        <v>15</v>
      </c>
      <c r="C22" s="8">
        <v>5</v>
      </c>
      <c r="D22" s="7" t="s">
        <v>33</v>
      </c>
      <c r="E22" s="7" t="s">
        <v>34</v>
      </c>
      <c r="F22" s="7" t="s">
        <v>35</v>
      </c>
      <c r="G22" s="7" t="s">
        <v>36</v>
      </c>
      <c r="H22" s="11" t="s">
        <v>142</v>
      </c>
      <c r="I22" s="13" t="s">
        <v>28</v>
      </c>
      <c r="J22" s="34">
        <v>0.16578703703703704</v>
      </c>
      <c r="L22" s="6">
        <f t="shared" si="0"/>
      </c>
      <c r="M22" s="6">
        <f t="shared" si="0"/>
        <v>1</v>
      </c>
      <c r="N22" s="6">
        <f t="shared" si="0"/>
      </c>
    </row>
    <row r="23" spans="1:14" ht="18" customHeight="1">
      <c r="A23" s="27">
        <v>14</v>
      </c>
      <c r="B23" s="27">
        <v>16</v>
      </c>
      <c r="C23" s="8">
        <v>14</v>
      </c>
      <c r="D23" s="7" t="s">
        <v>68</v>
      </c>
      <c r="E23" s="7" t="s">
        <v>69</v>
      </c>
      <c r="F23" s="7" t="s">
        <v>70</v>
      </c>
      <c r="G23" s="7" t="s">
        <v>71</v>
      </c>
      <c r="H23" s="11" t="s">
        <v>142</v>
      </c>
      <c r="I23" s="14" t="s">
        <v>141</v>
      </c>
      <c r="J23" s="34">
        <v>0.1663425925925926</v>
      </c>
      <c r="L23" s="6">
        <f t="shared" si="0"/>
      </c>
      <c r="M23" s="6">
        <f t="shared" si="0"/>
        <v>1</v>
      </c>
      <c r="N23" s="6">
        <f t="shared" si="0"/>
      </c>
    </row>
    <row r="24" spans="1:14" ht="18" customHeight="1">
      <c r="A24" s="43">
        <v>15</v>
      </c>
      <c r="B24" s="27">
        <v>17</v>
      </c>
      <c r="C24" s="8">
        <v>10</v>
      </c>
      <c r="D24" s="7" t="s">
        <v>53</v>
      </c>
      <c r="E24" s="7" t="s">
        <v>54</v>
      </c>
      <c r="F24" s="7" t="s">
        <v>55</v>
      </c>
      <c r="G24" s="7" t="s">
        <v>56</v>
      </c>
      <c r="H24" s="11" t="s">
        <v>142</v>
      </c>
      <c r="I24" s="14" t="s">
        <v>141</v>
      </c>
      <c r="J24" s="34">
        <v>0.16921296296296295</v>
      </c>
      <c r="L24" s="6">
        <f t="shared" si="0"/>
      </c>
      <c r="M24" s="6">
        <f t="shared" si="0"/>
        <v>1</v>
      </c>
      <c r="N24" s="6">
        <f t="shared" si="0"/>
      </c>
    </row>
    <row r="25" spans="1:14" ht="18" customHeight="1">
      <c r="A25" s="27">
        <v>16</v>
      </c>
      <c r="B25" s="36">
        <v>18</v>
      </c>
      <c r="C25" s="8">
        <v>28</v>
      </c>
      <c r="D25" s="7" t="s">
        <v>120</v>
      </c>
      <c r="E25" s="7" t="s">
        <v>121</v>
      </c>
      <c r="F25" s="7" t="s">
        <v>122</v>
      </c>
      <c r="G25" s="7" t="s">
        <v>123</v>
      </c>
      <c r="H25" s="11" t="s">
        <v>142</v>
      </c>
      <c r="I25" s="17" t="s">
        <v>72</v>
      </c>
      <c r="J25" s="34">
        <v>0.17114583333333333</v>
      </c>
      <c r="L25" s="6">
        <f t="shared" si="0"/>
      </c>
      <c r="M25" s="6">
        <f t="shared" si="0"/>
        <v>1</v>
      </c>
      <c r="N25" s="6">
        <f t="shared" si="0"/>
      </c>
    </row>
    <row r="26" spans="1:14" ht="18" customHeight="1">
      <c r="A26" s="43">
        <v>17</v>
      </c>
      <c r="B26" s="42">
        <v>21</v>
      </c>
      <c r="C26" s="8">
        <v>16</v>
      </c>
      <c r="D26" s="7" t="s">
        <v>77</v>
      </c>
      <c r="E26" s="7" t="s">
        <v>16</v>
      </c>
      <c r="F26" s="7" t="s">
        <v>78</v>
      </c>
      <c r="G26" s="7" t="s">
        <v>62</v>
      </c>
      <c r="H26" s="11" t="s">
        <v>142</v>
      </c>
      <c r="I26" s="14" t="s">
        <v>141</v>
      </c>
      <c r="J26" s="34">
        <v>0.17725694444444443</v>
      </c>
      <c r="L26" s="6">
        <f t="shared" si="0"/>
      </c>
      <c r="M26" s="6">
        <f t="shared" si="0"/>
        <v>1</v>
      </c>
      <c r="N26" s="6">
        <f t="shared" si="0"/>
      </c>
    </row>
    <row r="27" spans="1:14" ht="18" customHeight="1">
      <c r="A27" s="27">
        <v>18</v>
      </c>
      <c r="B27" s="36">
        <v>23</v>
      </c>
      <c r="C27" s="8">
        <v>19</v>
      </c>
      <c r="D27" s="7" t="s">
        <v>87</v>
      </c>
      <c r="E27" s="7" t="s">
        <v>88</v>
      </c>
      <c r="F27" s="7" t="s">
        <v>89</v>
      </c>
      <c r="G27" s="7" t="s">
        <v>90</v>
      </c>
      <c r="H27" s="11" t="s">
        <v>142</v>
      </c>
      <c r="I27" s="14" t="s">
        <v>141</v>
      </c>
      <c r="J27" s="34">
        <v>0.18805555555555556</v>
      </c>
      <c r="L27" s="6">
        <f t="shared" si="0"/>
      </c>
      <c r="M27" s="6">
        <f t="shared" si="0"/>
        <v>1</v>
      </c>
      <c r="N27" s="6">
        <f t="shared" si="0"/>
      </c>
    </row>
    <row r="28" spans="1:14" ht="18" customHeight="1">
      <c r="A28" s="43">
        <v>19</v>
      </c>
      <c r="B28" s="42">
        <v>27</v>
      </c>
      <c r="C28" s="8">
        <v>8</v>
      </c>
      <c r="D28" s="7" t="s">
        <v>44</v>
      </c>
      <c r="E28" s="7" t="s">
        <v>45</v>
      </c>
      <c r="F28" s="7" t="s">
        <v>46</v>
      </c>
      <c r="G28" s="7" t="s">
        <v>47</v>
      </c>
      <c r="H28" s="11" t="s">
        <v>142</v>
      </c>
      <c r="I28" s="14" t="s">
        <v>141</v>
      </c>
      <c r="J28" s="34">
        <v>0.20363425925925926</v>
      </c>
      <c r="L28" s="6">
        <f t="shared" si="0"/>
      </c>
      <c r="M28" s="6">
        <f t="shared" si="0"/>
        <v>1</v>
      </c>
      <c r="N28" s="6">
        <f t="shared" si="0"/>
      </c>
    </row>
    <row r="29" spans="1:14" ht="18" customHeight="1">
      <c r="A29" s="27">
        <v>20</v>
      </c>
      <c r="B29" s="42">
        <v>28</v>
      </c>
      <c r="C29" s="8">
        <v>3</v>
      </c>
      <c r="D29" s="7" t="s">
        <v>24</v>
      </c>
      <c r="E29" s="7" t="s">
        <v>25</v>
      </c>
      <c r="F29" s="7" t="s">
        <v>26</v>
      </c>
      <c r="G29" s="7" t="s">
        <v>27</v>
      </c>
      <c r="H29" s="11" t="s">
        <v>142</v>
      </c>
      <c r="I29" s="13" t="s">
        <v>28</v>
      </c>
      <c r="J29" s="34">
        <v>0.20613425925925924</v>
      </c>
      <c r="L29" s="6">
        <f t="shared" si="0"/>
      </c>
      <c r="M29" s="6">
        <f t="shared" si="0"/>
        <v>1</v>
      </c>
      <c r="N29" s="6">
        <f t="shared" si="0"/>
      </c>
    </row>
    <row r="30" spans="1:14" ht="18" customHeight="1">
      <c r="A30" s="43">
        <v>21</v>
      </c>
      <c r="B30" s="36">
        <v>30</v>
      </c>
      <c r="C30" s="8">
        <v>33</v>
      </c>
      <c r="D30" s="7" t="s">
        <v>139</v>
      </c>
      <c r="E30" s="7" t="s">
        <v>82</v>
      </c>
      <c r="F30" s="7" t="s">
        <v>140</v>
      </c>
      <c r="G30" s="7" t="s">
        <v>23</v>
      </c>
      <c r="H30" s="11" t="s">
        <v>142</v>
      </c>
      <c r="I30" s="17" t="s">
        <v>72</v>
      </c>
      <c r="J30" s="34">
        <v>0.23574074074074072</v>
      </c>
      <c r="L30" s="6">
        <f t="shared" si="0"/>
      </c>
      <c r="M30" s="6">
        <f t="shared" si="0"/>
        <v>1</v>
      </c>
      <c r="N30" s="6">
        <f t="shared" si="0"/>
      </c>
    </row>
    <row r="31" spans="1:14" ht="18" customHeight="1">
      <c r="A31" s="58" t="s">
        <v>562</v>
      </c>
      <c r="B31" s="59"/>
      <c r="C31" s="8">
        <v>2</v>
      </c>
      <c r="D31" s="7" t="s">
        <v>20</v>
      </c>
      <c r="E31" s="7" t="s">
        <v>21</v>
      </c>
      <c r="F31" s="7" t="s">
        <v>22</v>
      </c>
      <c r="G31" s="7" t="s">
        <v>23</v>
      </c>
      <c r="H31" s="11" t="s">
        <v>142</v>
      </c>
      <c r="I31" s="12" t="s">
        <v>14</v>
      </c>
      <c r="J31" s="34"/>
      <c r="L31" s="6">
        <f t="shared" si="0"/>
      </c>
      <c r="M31" s="6">
        <f t="shared" si="0"/>
        <v>1</v>
      </c>
      <c r="N31" s="6">
        <f t="shared" si="0"/>
      </c>
    </row>
    <row r="32" spans="1:14" ht="18" customHeight="1">
      <c r="A32" s="60" t="s">
        <v>562</v>
      </c>
      <c r="B32" s="61"/>
      <c r="C32" s="8">
        <v>6</v>
      </c>
      <c r="D32" s="7" t="s">
        <v>37</v>
      </c>
      <c r="E32" s="7" t="s">
        <v>34</v>
      </c>
      <c r="F32" s="7" t="s">
        <v>38</v>
      </c>
      <c r="G32" s="7" t="s">
        <v>39</v>
      </c>
      <c r="H32" s="11" t="s">
        <v>142</v>
      </c>
      <c r="I32" s="14" t="s">
        <v>141</v>
      </c>
      <c r="J32" s="34"/>
      <c r="L32" s="6">
        <f t="shared" si="0"/>
      </c>
      <c r="M32" s="6">
        <f t="shared" si="0"/>
        <v>1</v>
      </c>
      <c r="N32" s="6">
        <f t="shared" si="0"/>
      </c>
    </row>
    <row r="33" spans="1:14" s="9" customFormat="1" ht="15.75" customHeight="1">
      <c r="A33" s="52" t="str">
        <f>H34</f>
        <v>MIXTES</v>
      </c>
      <c r="B33" s="53"/>
      <c r="C33" s="53"/>
      <c r="D33" s="53"/>
      <c r="E33" s="53"/>
      <c r="F33" s="53"/>
      <c r="G33" s="53"/>
      <c r="H33" s="53"/>
      <c r="I33" s="53"/>
      <c r="J33" s="54"/>
      <c r="L33" s="30"/>
      <c r="M33" s="30"/>
      <c r="N33" s="30"/>
    </row>
    <row r="34" spans="1:14" ht="18.75" customHeight="1">
      <c r="A34" s="43">
        <v>1</v>
      </c>
      <c r="B34" s="43">
        <v>6</v>
      </c>
      <c r="C34" s="8">
        <v>29</v>
      </c>
      <c r="D34" s="7" t="s">
        <v>124</v>
      </c>
      <c r="E34" s="7" t="s">
        <v>45</v>
      </c>
      <c r="F34" s="7" t="s">
        <v>125</v>
      </c>
      <c r="G34" s="7" t="s">
        <v>126</v>
      </c>
      <c r="H34" s="15" t="s">
        <v>144</v>
      </c>
      <c r="I34" s="17" t="s">
        <v>72</v>
      </c>
      <c r="J34" s="34">
        <v>0.1348148148148148</v>
      </c>
      <c r="L34" s="6">
        <f aca="true" t="shared" si="1" ref="L34:N53">IF(LEFT($H34,1)=L$5,1,"")</f>
      </c>
      <c r="M34" s="6">
        <f t="shared" si="1"/>
      </c>
      <c r="N34" s="6">
        <f t="shared" si="1"/>
        <v>1</v>
      </c>
    </row>
    <row r="35" spans="1:14" ht="18.75" customHeight="1">
      <c r="A35" s="42">
        <v>2</v>
      </c>
      <c r="B35" s="42">
        <v>12</v>
      </c>
      <c r="C35" s="8">
        <v>9</v>
      </c>
      <c r="D35" s="7" t="s">
        <v>48</v>
      </c>
      <c r="E35" s="7" t="s">
        <v>49</v>
      </c>
      <c r="F35" s="33" t="s">
        <v>51</v>
      </c>
      <c r="G35" s="33" t="s">
        <v>52</v>
      </c>
      <c r="H35" s="15" t="s">
        <v>144</v>
      </c>
      <c r="I35" s="14" t="s">
        <v>141</v>
      </c>
      <c r="J35" s="34">
        <v>0.16246527777777778</v>
      </c>
      <c r="L35" s="6">
        <f t="shared" si="1"/>
      </c>
      <c r="M35" s="6">
        <f t="shared" si="1"/>
      </c>
      <c r="N35" s="6">
        <f t="shared" si="1"/>
        <v>1</v>
      </c>
    </row>
    <row r="36" spans="1:14" ht="18.75" customHeight="1">
      <c r="A36" s="36">
        <v>3</v>
      </c>
      <c r="B36" s="36">
        <v>19</v>
      </c>
      <c r="C36" s="8">
        <v>18</v>
      </c>
      <c r="D36" s="7" t="s">
        <v>83</v>
      </c>
      <c r="E36" s="7" t="s">
        <v>84</v>
      </c>
      <c r="F36" s="7" t="s">
        <v>85</v>
      </c>
      <c r="G36" s="7" t="s">
        <v>86</v>
      </c>
      <c r="H36" s="15" t="s">
        <v>144</v>
      </c>
      <c r="I36" s="14" t="s">
        <v>141</v>
      </c>
      <c r="J36" s="34">
        <v>0.1715509259259259</v>
      </c>
      <c r="L36" s="6">
        <f t="shared" si="1"/>
      </c>
      <c r="M36" s="6">
        <f t="shared" si="1"/>
      </c>
      <c r="N36" s="6">
        <f t="shared" si="1"/>
        <v>1</v>
      </c>
    </row>
    <row r="37" spans="1:14" ht="18.75" customHeight="1">
      <c r="A37" s="36">
        <v>4</v>
      </c>
      <c r="B37" s="36">
        <v>20</v>
      </c>
      <c r="C37" s="8">
        <v>24</v>
      </c>
      <c r="D37" s="7" t="s">
        <v>104</v>
      </c>
      <c r="E37" s="18" t="s">
        <v>105</v>
      </c>
      <c r="F37" s="7" t="s">
        <v>106</v>
      </c>
      <c r="G37" s="7" t="s">
        <v>107</v>
      </c>
      <c r="H37" s="15" t="s">
        <v>144</v>
      </c>
      <c r="I37" s="17" t="s">
        <v>72</v>
      </c>
      <c r="J37" s="34">
        <v>0.17168981481481482</v>
      </c>
      <c r="L37" s="6">
        <f t="shared" si="1"/>
      </c>
      <c r="M37" s="6">
        <f t="shared" si="1"/>
      </c>
      <c r="N37" s="6">
        <f t="shared" si="1"/>
        <v>1</v>
      </c>
    </row>
    <row r="38" spans="1:14" ht="18.75" customHeight="1">
      <c r="A38" s="36">
        <v>5</v>
      </c>
      <c r="B38" s="36">
        <v>22</v>
      </c>
      <c r="C38" s="8">
        <v>30</v>
      </c>
      <c r="D38" s="7" t="s">
        <v>127</v>
      </c>
      <c r="E38" s="7" t="s">
        <v>128</v>
      </c>
      <c r="F38" s="7" t="s">
        <v>129</v>
      </c>
      <c r="G38" s="7" t="s">
        <v>130</v>
      </c>
      <c r="H38" s="15" t="s">
        <v>144</v>
      </c>
      <c r="I38" s="17" t="s">
        <v>72</v>
      </c>
      <c r="J38" s="34">
        <v>0.18306712962962965</v>
      </c>
      <c r="L38" s="6">
        <f t="shared" si="1"/>
      </c>
      <c r="M38" s="6">
        <f t="shared" si="1"/>
      </c>
      <c r="N38" s="6">
        <f t="shared" si="1"/>
        <v>1</v>
      </c>
    </row>
    <row r="39" spans="1:14" ht="18.75" customHeight="1">
      <c r="A39" s="36">
        <v>6</v>
      </c>
      <c r="B39" s="36">
        <v>24</v>
      </c>
      <c r="C39" s="8">
        <v>21</v>
      </c>
      <c r="D39" s="7" t="s">
        <v>94</v>
      </c>
      <c r="E39" s="7" t="s">
        <v>95</v>
      </c>
      <c r="F39" s="7" t="s">
        <v>96</v>
      </c>
      <c r="G39" s="7" t="s">
        <v>97</v>
      </c>
      <c r="H39" s="15" t="s">
        <v>144</v>
      </c>
      <c r="I39" s="17" t="s">
        <v>72</v>
      </c>
      <c r="J39" s="34">
        <v>0.20028935185185184</v>
      </c>
      <c r="L39" s="6">
        <f t="shared" si="1"/>
      </c>
      <c r="M39" s="6">
        <f t="shared" si="1"/>
      </c>
      <c r="N39" s="6">
        <f t="shared" si="1"/>
        <v>1</v>
      </c>
    </row>
    <row r="40" spans="1:14" ht="18.75" customHeight="1">
      <c r="A40" s="36">
        <v>7</v>
      </c>
      <c r="B40" s="36">
        <v>25</v>
      </c>
      <c r="C40" s="8">
        <v>32</v>
      </c>
      <c r="D40" s="7" t="s">
        <v>135</v>
      </c>
      <c r="E40" s="7" t="s">
        <v>136</v>
      </c>
      <c r="F40" s="7" t="s">
        <v>137</v>
      </c>
      <c r="G40" s="7" t="s">
        <v>138</v>
      </c>
      <c r="H40" s="15" t="s">
        <v>144</v>
      </c>
      <c r="I40" s="17" t="s">
        <v>72</v>
      </c>
      <c r="J40" s="34">
        <v>0.20231481481481484</v>
      </c>
      <c r="L40" s="6">
        <f t="shared" si="1"/>
      </c>
      <c r="M40" s="6">
        <f t="shared" si="1"/>
      </c>
      <c r="N40" s="6">
        <f t="shared" si="1"/>
        <v>1</v>
      </c>
    </row>
    <row r="41" spans="1:14" ht="18.75" customHeight="1">
      <c r="A41" s="36">
        <v>8</v>
      </c>
      <c r="B41" s="36">
        <v>29</v>
      </c>
      <c r="C41" s="8">
        <v>22</v>
      </c>
      <c r="D41" s="7" t="s">
        <v>98</v>
      </c>
      <c r="E41" s="7" t="s">
        <v>99</v>
      </c>
      <c r="F41" s="7" t="s">
        <v>98</v>
      </c>
      <c r="G41" s="7" t="s">
        <v>100</v>
      </c>
      <c r="H41" s="15" t="s">
        <v>144</v>
      </c>
      <c r="I41" s="17" t="s">
        <v>72</v>
      </c>
      <c r="J41" s="34">
        <v>0.22677083333333334</v>
      </c>
      <c r="L41" s="6">
        <f t="shared" si="1"/>
      </c>
      <c r="M41" s="6">
        <f t="shared" si="1"/>
      </c>
      <c r="N41" s="6">
        <f t="shared" si="1"/>
        <v>1</v>
      </c>
    </row>
    <row r="42" spans="1:14" ht="18.75" customHeight="1">
      <c r="A42" s="36">
        <v>9</v>
      </c>
      <c r="B42" s="36">
        <v>31</v>
      </c>
      <c r="C42" s="8">
        <v>31</v>
      </c>
      <c r="D42" s="7" t="s">
        <v>131</v>
      </c>
      <c r="E42" s="7" t="s">
        <v>132</v>
      </c>
      <c r="F42" s="7" t="s">
        <v>133</v>
      </c>
      <c r="G42" s="7" t="s">
        <v>134</v>
      </c>
      <c r="H42" s="15" t="s">
        <v>144</v>
      </c>
      <c r="I42" s="17" t="s">
        <v>72</v>
      </c>
      <c r="J42" s="34">
        <v>0.25224537037037037</v>
      </c>
      <c r="L42" s="6">
        <f t="shared" si="1"/>
      </c>
      <c r="M42" s="6">
        <f t="shared" si="1"/>
      </c>
      <c r="N42" s="6">
        <f t="shared" si="1"/>
        <v>1</v>
      </c>
    </row>
    <row r="43" spans="12:14" ht="15.75">
      <c r="L43" s="6">
        <f t="shared" si="1"/>
      </c>
      <c r="M43" s="6">
        <f t="shared" si="1"/>
      </c>
      <c r="N43" s="6">
        <f t="shared" si="1"/>
      </c>
    </row>
    <row r="44" spans="12:14" ht="15.75">
      <c r="L44" s="6">
        <f t="shared" si="1"/>
      </c>
      <c r="M44" s="6">
        <f t="shared" si="1"/>
      </c>
      <c r="N44" s="6">
        <f t="shared" si="1"/>
      </c>
    </row>
    <row r="45" spans="12:14" ht="15.75">
      <c r="L45" s="6">
        <f t="shared" si="1"/>
      </c>
      <c r="M45" s="6">
        <f t="shared" si="1"/>
      </c>
      <c r="N45" s="6">
        <f t="shared" si="1"/>
      </c>
    </row>
    <row r="46" spans="12:14" ht="15.75">
      <c r="L46" s="6">
        <f t="shared" si="1"/>
      </c>
      <c r="M46" s="6">
        <f t="shared" si="1"/>
      </c>
      <c r="N46" s="6">
        <f t="shared" si="1"/>
      </c>
    </row>
    <row r="47" spans="12:14" ht="15.75">
      <c r="L47" s="6">
        <f t="shared" si="1"/>
      </c>
      <c r="M47" s="6">
        <f t="shared" si="1"/>
      </c>
      <c r="N47" s="6">
        <f t="shared" si="1"/>
      </c>
    </row>
    <row r="48" spans="12:14" ht="15.75">
      <c r="L48" s="6">
        <f t="shared" si="1"/>
      </c>
      <c r="M48" s="6">
        <f t="shared" si="1"/>
      </c>
      <c r="N48" s="6">
        <f t="shared" si="1"/>
      </c>
    </row>
    <row r="49" spans="12:14" ht="15.75">
      <c r="L49" s="6">
        <f t="shared" si="1"/>
      </c>
      <c r="M49" s="6">
        <f t="shared" si="1"/>
      </c>
      <c r="N49" s="6">
        <f t="shared" si="1"/>
      </c>
    </row>
    <row r="50" spans="12:14" ht="15.75">
      <c r="L50" s="6">
        <f t="shared" si="1"/>
      </c>
      <c r="M50" s="6">
        <f t="shared" si="1"/>
      </c>
      <c r="N50" s="6">
        <f t="shared" si="1"/>
      </c>
    </row>
    <row r="51" spans="12:14" ht="15.75">
      <c r="L51" s="6">
        <f t="shared" si="1"/>
      </c>
      <c r="M51" s="6">
        <f t="shared" si="1"/>
      </c>
      <c r="N51" s="6">
        <f t="shared" si="1"/>
      </c>
    </row>
    <row r="52" spans="12:14" ht="15.75">
      <c r="L52" s="6">
        <f t="shared" si="1"/>
      </c>
      <c r="M52" s="6">
        <f t="shared" si="1"/>
      </c>
      <c r="N52" s="6">
        <f t="shared" si="1"/>
      </c>
    </row>
    <row r="53" spans="12:14" ht="15.75">
      <c r="L53" s="6">
        <f t="shared" si="1"/>
      </c>
      <c r="M53" s="6">
        <f t="shared" si="1"/>
      </c>
      <c r="N53" s="6">
        <f t="shared" si="1"/>
      </c>
    </row>
    <row r="54" spans="12:14" ht="15.75">
      <c r="L54" s="6">
        <f aca="true" t="shared" si="2" ref="L54:N76">IF(LEFT($H54,1)=L$5,1,"")</f>
      </c>
      <c r="M54" s="6">
        <f t="shared" si="2"/>
      </c>
      <c r="N54" s="6">
        <f t="shared" si="2"/>
      </c>
    </row>
    <row r="55" spans="12:14" ht="15.75">
      <c r="L55" s="6">
        <f t="shared" si="2"/>
      </c>
      <c r="M55" s="6">
        <f t="shared" si="2"/>
      </c>
      <c r="N55" s="6">
        <f t="shared" si="2"/>
      </c>
    </row>
    <row r="56" spans="12:14" ht="15.75">
      <c r="L56" s="6">
        <f t="shared" si="2"/>
      </c>
      <c r="M56" s="6">
        <f t="shared" si="2"/>
      </c>
      <c r="N56" s="6">
        <f t="shared" si="2"/>
      </c>
    </row>
    <row r="57" spans="12:14" ht="15.75">
      <c r="L57" s="6">
        <f t="shared" si="2"/>
      </c>
      <c r="M57" s="6">
        <f t="shared" si="2"/>
      </c>
      <c r="N57" s="6">
        <f t="shared" si="2"/>
      </c>
    </row>
    <row r="58" spans="12:14" ht="15.75">
      <c r="L58" s="6">
        <f t="shared" si="2"/>
      </c>
      <c r="M58" s="6">
        <f t="shared" si="2"/>
      </c>
      <c r="N58" s="6">
        <f t="shared" si="2"/>
      </c>
    </row>
    <row r="59" spans="12:14" ht="15.75">
      <c r="L59" s="6">
        <f t="shared" si="2"/>
      </c>
      <c r="M59" s="6">
        <f t="shared" si="2"/>
      </c>
      <c r="N59" s="6">
        <f t="shared" si="2"/>
      </c>
    </row>
    <row r="60" spans="12:14" ht="15.75">
      <c r="L60" s="6">
        <f t="shared" si="2"/>
      </c>
      <c r="M60" s="6">
        <f t="shared" si="2"/>
      </c>
      <c r="N60" s="6">
        <f t="shared" si="2"/>
      </c>
    </row>
    <row r="61" spans="12:14" ht="15.75">
      <c r="L61" s="6">
        <f t="shared" si="2"/>
      </c>
      <c r="M61" s="6">
        <f t="shared" si="2"/>
      </c>
      <c r="N61" s="6">
        <f t="shared" si="2"/>
      </c>
    </row>
    <row r="62" spans="12:14" ht="15.75">
      <c r="L62" s="6">
        <f t="shared" si="2"/>
      </c>
      <c r="M62" s="6">
        <f t="shared" si="2"/>
      </c>
      <c r="N62" s="6">
        <f t="shared" si="2"/>
      </c>
    </row>
    <row r="63" spans="12:14" ht="15.75">
      <c r="L63" s="6">
        <f t="shared" si="2"/>
      </c>
      <c r="M63" s="6">
        <f t="shared" si="2"/>
      </c>
      <c r="N63" s="6">
        <f t="shared" si="2"/>
      </c>
    </row>
    <row r="64" spans="12:14" ht="15.75">
      <c r="L64" s="6">
        <f t="shared" si="2"/>
      </c>
      <c r="M64" s="6">
        <f t="shared" si="2"/>
      </c>
      <c r="N64" s="6">
        <f t="shared" si="2"/>
      </c>
    </row>
    <row r="65" spans="12:14" ht="15.75">
      <c r="L65" s="6">
        <f t="shared" si="2"/>
      </c>
      <c r="M65" s="6">
        <f t="shared" si="2"/>
      </c>
      <c r="N65" s="6">
        <f t="shared" si="2"/>
      </c>
    </row>
    <row r="66" spans="12:14" ht="15.75">
      <c r="L66" s="6">
        <f t="shared" si="2"/>
      </c>
      <c r="M66" s="6">
        <f t="shared" si="2"/>
      </c>
      <c r="N66" s="6">
        <f t="shared" si="2"/>
      </c>
    </row>
    <row r="67" spans="12:14" ht="15.75">
      <c r="L67" s="6">
        <f t="shared" si="2"/>
      </c>
      <c r="M67" s="6">
        <f t="shared" si="2"/>
      </c>
      <c r="N67" s="6">
        <f t="shared" si="2"/>
      </c>
    </row>
    <row r="68" spans="12:14" ht="15.75">
      <c r="L68" s="6">
        <f t="shared" si="2"/>
      </c>
      <c r="M68" s="6">
        <f t="shared" si="2"/>
      </c>
      <c r="N68" s="6">
        <f t="shared" si="2"/>
      </c>
    </row>
    <row r="69" spans="12:14" ht="15.75">
      <c r="L69" s="6">
        <f t="shared" si="2"/>
      </c>
      <c r="M69" s="6">
        <f t="shared" si="2"/>
      </c>
      <c r="N69" s="6">
        <f t="shared" si="2"/>
      </c>
    </row>
    <row r="70" spans="12:14" ht="15.75">
      <c r="L70" s="6">
        <f t="shared" si="2"/>
      </c>
      <c r="M70" s="6">
        <f t="shared" si="2"/>
      </c>
      <c r="N70" s="6">
        <f t="shared" si="2"/>
      </c>
    </row>
    <row r="71" spans="12:14" ht="15.75">
      <c r="L71" s="6">
        <f t="shared" si="2"/>
      </c>
      <c r="M71" s="6">
        <f t="shared" si="2"/>
      </c>
      <c r="N71" s="6">
        <f t="shared" si="2"/>
      </c>
    </row>
    <row r="72" spans="12:14" ht="15.75">
      <c r="L72" s="6">
        <f t="shared" si="2"/>
      </c>
      <c r="M72" s="6">
        <f t="shared" si="2"/>
      </c>
      <c r="N72" s="6">
        <f t="shared" si="2"/>
      </c>
    </row>
    <row r="73" spans="12:14" ht="15.75">
      <c r="L73" s="6">
        <f t="shared" si="2"/>
      </c>
      <c r="M73" s="6">
        <f t="shared" si="2"/>
      </c>
      <c r="N73" s="6">
        <f t="shared" si="2"/>
      </c>
    </row>
    <row r="74" spans="12:14" ht="15.75">
      <c r="L74" s="6">
        <f t="shared" si="2"/>
      </c>
      <c r="M74" s="6">
        <f t="shared" si="2"/>
      </c>
      <c r="N74" s="6">
        <f t="shared" si="2"/>
      </c>
    </row>
    <row r="75" spans="12:14" ht="15.75">
      <c r="L75" s="6">
        <f t="shared" si="2"/>
      </c>
      <c r="M75" s="6">
        <f t="shared" si="2"/>
      </c>
      <c r="N75" s="6">
        <f t="shared" si="2"/>
      </c>
    </row>
    <row r="76" spans="12:14" ht="15.75">
      <c r="L76" s="6">
        <f t="shared" si="2"/>
      </c>
      <c r="M76" s="6">
        <f t="shared" si="2"/>
      </c>
      <c r="N76" s="6">
        <f t="shared" si="2"/>
      </c>
    </row>
    <row r="77" spans="12:14" ht="15.75">
      <c r="L77" s="6">
        <f aca="true" t="shared" si="3" ref="L77:N89">IF(LEFT($H77,1)=L$5,1,"")</f>
      </c>
      <c r="M77" s="6">
        <f t="shared" si="3"/>
      </c>
      <c r="N77" s="6">
        <f t="shared" si="3"/>
      </c>
    </row>
    <row r="78" spans="12:14" ht="15.75">
      <c r="L78" s="6">
        <f t="shared" si="3"/>
      </c>
      <c r="M78" s="6">
        <f t="shared" si="3"/>
      </c>
      <c r="N78" s="6">
        <f t="shared" si="3"/>
      </c>
    </row>
    <row r="79" spans="12:14" ht="15.75">
      <c r="L79" s="6">
        <f t="shared" si="3"/>
      </c>
      <c r="M79" s="6">
        <f t="shared" si="3"/>
      </c>
      <c r="N79" s="6">
        <f t="shared" si="3"/>
      </c>
    </row>
    <row r="80" spans="12:14" ht="15.75">
      <c r="L80" s="6">
        <f t="shared" si="3"/>
      </c>
      <c r="M80" s="6">
        <f t="shared" si="3"/>
      </c>
      <c r="N80" s="6">
        <f t="shared" si="3"/>
      </c>
    </row>
    <row r="81" spans="12:14" ht="15.75">
      <c r="L81" s="6">
        <f t="shared" si="3"/>
      </c>
      <c r="M81" s="6">
        <f t="shared" si="3"/>
      </c>
      <c r="N81" s="6">
        <f t="shared" si="3"/>
      </c>
    </row>
    <row r="82" spans="12:14" ht="15.75">
      <c r="L82" s="6">
        <f t="shared" si="3"/>
      </c>
      <c r="M82" s="6">
        <f t="shared" si="3"/>
      </c>
      <c r="N82" s="6">
        <f t="shared" si="3"/>
      </c>
    </row>
    <row r="83" spans="12:14" ht="15.75">
      <c r="L83" s="6">
        <f t="shared" si="3"/>
      </c>
      <c r="M83" s="6">
        <f t="shared" si="3"/>
      </c>
      <c r="N83" s="6">
        <f t="shared" si="3"/>
      </c>
    </row>
    <row r="84" spans="12:14" ht="15.75">
      <c r="L84" s="6">
        <f t="shared" si="3"/>
      </c>
      <c r="M84" s="6">
        <f t="shared" si="3"/>
      </c>
      <c r="N84" s="6">
        <f t="shared" si="3"/>
      </c>
    </row>
    <row r="85" spans="12:14" ht="15.75">
      <c r="L85" s="6">
        <f t="shared" si="3"/>
      </c>
      <c r="M85" s="6">
        <f t="shared" si="3"/>
      </c>
      <c r="N85" s="6">
        <f t="shared" si="3"/>
      </c>
    </row>
    <row r="86" spans="12:14" ht="15.75">
      <c r="L86" s="6">
        <f t="shared" si="3"/>
      </c>
      <c r="M86" s="6">
        <f t="shared" si="3"/>
      </c>
      <c r="N86" s="6">
        <f t="shared" si="3"/>
      </c>
    </row>
    <row r="87" spans="12:14" ht="15.75">
      <c r="L87" s="6">
        <f t="shared" si="3"/>
      </c>
      <c r="M87" s="6">
        <f t="shared" si="3"/>
      </c>
      <c r="N87" s="6">
        <f t="shared" si="3"/>
      </c>
    </row>
    <row r="88" spans="12:14" ht="15.75">
      <c r="L88" s="6">
        <f t="shared" si="3"/>
      </c>
      <c r="M88" s="6">
        <f t="shared" si="3"/>
      </c>
      <c r="N88" s="6">
        <f t="shared" si="3"/>
      </c>
    </row>
    <row r="89" spans="12:14" ht="15.75">
      <c r="L89" s="6">
        <f t="shared" si="3"/>
      </c>
      <c r="M89" s="6">
        <f t="shared" si="3"/>
      </c>
      <c r="N89" s="6">
        <f t="shared" si="3"/>
      </c>
    </row>
    <row r="90" spans="12:14" ht="15.75">
      <c r="L90" s="6">
        <f aca="true" t="shared" si="4" ref="L90:N95">IF(LEFT($H90,1)=L$5,1,"")</f>
      </c>
      <c r="M90" s="6">
        <f t="shared" si="4"/>
      </c>
      <c r="N90" s="6">
        <f t="shared" si="4"/>
      </c>
    </row>
    <row r="91" spans="12:14" ht="15.75">
      <c r="L91" s="6">
        <f t="shared" si="4"/>
      </c>
      <c r="M91" s="6">
        <f t="shared" si="4"/>
      </c>
      <c r="N91" s="6">
        <f t="shared" si="4"/>
      </c>
    </row>
    <row r="92" spans="12:14" ht="15.75">
      <c r="L92" s="6">
        <f t="shared" si="4"/>
      </c>
      <c r="M92" s="6">
        <f t="shared" si="4"/>
      </c>
      <c r="N92" s="6">
        <f t="shared" si="4"/>
      </c>
    </row>
    <row r="93" spans="12:14" ht="15.75">
      <c r="L93" s="6">
        <f t="shared" si="4"/>
      </c>
      <c r="M93" s="6">
        <f t="shared" si="4"/>
      </c>
      <c r="N93" s="6">
        <f t="shared" si="4"/>
      </c>
    </row>
    <row r="94" spans="12:14" ht="15.75">
      <c r="L94" s="6">
        <f t="shared" si="4"/>
      </c>
      <c r="M94" s="6">
        <f t="shared" si="4"/>
      </c>
      <c r="N94" s="6">
        <f t="shared" si="4"/>
      </c>
    </row>
    <row r="95" spans="12:14" ht="15.75">
      <c r="L95" s="6">
        <f t="shared" si="4"/>
      </c>
      <c r="M95" s="6">
        <f t="shared" si="4"/>
      </c>
      <c r="N95" s="6">
        <f t="shared" si="4"/>
      </c>
    </row>
  </sheetData>
  <mergeCells count="16">
    <mergeCell ref="A5:A6"/>
    <mergeCell ref="C5:C6"/>
    <mergeCell ref="H5:H6"/>
    <mergeCell ref="I5:I6"/>
    <mergeCell ref="B5:B6"/>
    <mergeCell ref="J5:J6"/>
    <mergeCell ref="D2:I2"/>
    <mergeCell ref="H3:I4"/>
    <mergeCell ref="D3:G4"/>
    <mergeCell ref="D5:E5"/>
    <mergeCell ref="F5:G5"/>
    <mergeCell ref="A7:J7"/>
    <mergeCell ref="A9:J9"/>
    <mergeCell ref="A33:J33"/>
    <mergeCell ref="A31:B31"/>
    <mergeCell ref="A32:B32"/>
  </mergeCells>
  <printOptions/>
  <pageMargins left="0.56" right="0.5905511811023623" top="0.3937007874015748" bottom="0.43" header="0.5118110236220472" footer="0.23"/>
  <pageSetup horizontalDpi="300" verticalDpi="300" orientation="landscape" r:id="rId2"/>
  <headerFooter alignWithMargins="0">
    <oddFooter>&amp;CPage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9"/>
  <sheetViews>
    <sheetView workbookViewId="0" topLeftCell="A1">
      <selection activeCell="C17" sqref="C17"/>
    </sheetView>
  </sheetViews>
  <sheetFormatPr defaultColWidth="11.421875" defaultRowHeight="12.75"/>
  <cols>
    <col min="1" max="1" width="12.140625" style="1" customWidth="1"/>
    <col min="2" max="4" width="13.8515625" style="1" customWidth="1"/>
    <col min="5" max="6" width="16.00390625" style="1" customWidth="1"/>
    <col min="7" max="16384" width="11.421875" style="1" customWidth="1"/>
  </cols>
  <sheetData>
    <row r="4" spans="1:6" ht="21" customHeight="1">
      <c r="A4" s="62"/>
      <c r="B4" s="66" t="s">
        <v>143</v>
      </c>
      <c r="C4" s="66" t="s">
        <v>142</v>
      </c>
      <c r="D4" s="66" t="s">
        <v>144</v>
      </c>
      <c r="E4" s="64" t="s">
        <v>390</v>
      </c>
      <c r="F4" s="65"/>
    </row>
    <row r="5" spans="1:6" ht="30" customHeight="1">
      <c r="A5" s="63"/>
      <c r="B5" s="66"/>
      <c r="C5" s="66"/>
      <c r="D5" s="66"/>
      <c r="E5" s="32" t="s">
        <v>391</v>
      </c>
      <c r="F5" s="32" t="s">
        <v>392</v>
      </c>
    </row>
    <row r="6" spans="1:6" ht="30" customHeight="1">
      <c r="A6" s="2" t="s">
        <v>145</v>
      </c>
      <c r="B6" s="2">
        <f>+fun_scratch!K6</f>
        <v>5</v>
      </c>
      <c r="C6" s="2">
        <f>+fun_scratch!L6</f>
        <v>30</v>
      </c>
      <c r="D6" s="2">
        <f>+fun_scratch!M6</f>
        <v>11</v>
      </c>
      <c r="E6" s="2">
        <f>SUM(B6:D6)</f>
        <v>46</v>
      </c>
      <c r="F6" s="2">
        <f>+E6*2</f>
        <v>92</v>
      </c>
    </row>
    <row r="7" spans="1:6" ht="30" customHeight="1">
      <c r="A7" s="2" t="s">
        <v>12</v>
      </c>
      <c r="B7" s="2">
        <f>+elite_scratch!K6</f>
        <v>1</v>
      </c>
      <c r="C7" s="2">
        <f>+elite_scratch!L6</f>
        <v>23</v>
      </c>
      <c r="D7" s="2">
        <f>+elite_scratch!M6</f>
        <v>9</v>
      </c>
      <c r="E7" s="2">
        <f>SUM(B7:D7)</f>
        <v>33</v>
      </c>
      <c r="F7" s="2">
        <f>+E7*2</f>
        <v>66</v>
      </c>
    </row>
    <row r="8" spans="1:6" ht="30" customHeight="1">
      <c r="A8" s="2" t="s">
        <v>303</v>
      </c>
      <c r="B8" s="2">
        <f>+jeunes_scratch!K6</f>
        <v>6</v>
      </c>
      <c r="C8" s="2">
        <f>+jeunes_scratch!L6</f>
        <v>17</v>
      </c>
      <c r="D8" s="2">
        <f>+jeunes_scratch!M6</f>
        <v>3</v>
      </c>
      <c r="E8" s="2">
        <f>SUM(B8:D8)</f>
        <v>26</v>
      </c>
      <c r="F8" s="2">
        <f>+E8*2</f>
        <v>52</v>
      </c>
    </row>
    <row r="9" spans="1:6" ht="30" customHeight="1">
      <c r="A9" s="2" t="s">
        <v>390</v>
      </c>
      <c r="B9" s="2">
        <f>SUM(B6:B8)</f>
        <v>12</v>
      </c>
      <c r="C9" s="2">
        <f>SUM(C6:C8)</f>
        <v>70</v>
      </c>
      <c r="D9" s="2">
        <f>SUM(D6:D8)</f>
        <v>23</v>
      </c>
      <c r="E9" s="2">
        <f>SUM(E6:E8)</f>
        <v>105</v>
      </c>
      <c r="F9" s="2">
        <f>SUM(F6:F8)</f>
        <v>210</v>
      </c>
    </row>
  </sheetData>
  <mergeCells count="5">
    <mergeCell ref="A4:A5"/>
    <mergeCell ref="E4:F4"/>
    <mergeCell ref="B4:B5"/>
    <mergeCell ref="C4:C5"/>
    <mergeCell ref="D4:D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D1">
      <selection activeCell="D2" sqref="D2"/>
    </sheetView>
  </sheetViews>
  <sheetFormatPr defaultColWidth="11.421875" defaultRowHeight="12.75"/>
  <cols>
    <col min="1" max="1" width="3.28125" style="0" bestFit="1" customWidth="1"/>
    <col min="2" max="5" width="20.421875" style="0" customWidth="1"/>
    <col min="7" max="8" width="50.7109375" style="0" customWidth="1"/>
  </cols>
  <sheetData>
    <row r="1" spans="1:9" ht="15.75">
      <c r="A1" s="8">
        <v>1</v>
      </c>
      <c r="B1" s="7" t="s">
        <v>15</v>
      </c>
      <c r="C1" s="7" t="s">
        <v>16</v>
      </c>
      <c r="D1" s="7" t="s">
        <v>18</v>
      </c>
      <c r="E1" s="7" t="s">
        <v>19</v>
      </c>
      <c r="F1" t="s">
        <v>398</v>
      </c>
      <c r="G1" t="str">
        <f>B1&amp;" "&amp;C1&amp;" (Elite - "&amp;F1&amp;" - doss "&amp;A1&amp;")"</f>
        <v>RONFLET Nicolas (Elite - Tubuai - doss 1)</v>
      </c>
      <c r="H1" t="str">
        <f>D1&amp;" "&amp;E1&amp;" (Elite - "&amp;F1&amp;" - doss "&amp;A1&amp;")"</f>
        <v>TUMARE Kaina (Elite - Tubuai - doss 1)</v>
      </c>
      <c r="I1" t="str">
        <f>PROPER(F1)</f>
        <v>Tubuai</v>
      </c>
    </row>
    <row r="2" spans="1:9" ht="15.75">
      <c r="A2" s="8">
        <v>2</v>
      </c>
      <c r="B2" s="7" t="s">
        <v>20</v>
      </c>
      <c r="C2" s="7" t="s">
        <v>21</v>
      </c>
      <c r="D2" s="7" t="s">
        <v>22</v>
      </c>
      <c r="E2" s="7" t="s">
        <v>23</v>
      </c>
      <c r="F2" t="s">
        <v>398</v>
      </c>
      <c r="G2" t="str">
        <f aca="true" t="shared" si="0" ref="G2:G33">B2&amp;" "&amp;C2&amp;" (Elite - "&amp;F2&amp;" - doss "&amp;A2&amp;")"</f>
        <v>VIGER Yannick (Elite - Tubuai - doss 2)</v>
      </c>
      <c r="H2" t="str">
        <f aca="true" t="shared" si="1" ref="H2:H33">D2&amp;" "&amp;E2&amp;" (Elite - "&amp;F2&amp;" - doss "&amp;A2&amp;")"</f>
        <v>FONTAN Moana (Elite - Tubuai - doss 2)</v>
      </c>
      <c r="I2" t="str">
        <f aca="true" t="shared" si="2" ref="I2:I65">PROPER(F2)</f>
        <v>Tubuai</v>
      </c>
    </row>
    <row r="3" spans="1:9" ht="15.75">
      <c r="A3" s="8">
        <v>3</v>
      </c>
      <c r="B3" s="7" t="s">
        <v>24</v>
      </c>
      <c r="C3" s="7" t="s">
        <v>25</v>
      </c>
      <c r="D3" s="7" t="s">
        <v>26</v>
      </c>
      <c r="E3" s="7" t="s">
        <v>27</v>
      </c>
      <c r="F3" t="s">
        <v>399</v>
      </c>
      <c r="G3" t="str">
        <f t="shared" si="0"/>
        <v>LEFORT Patrice (Elite - Rsma - doss 3)</v>
      </c>
      <c r="H3" t="str">
        <f t="shared" si="1"/>
        <v>ZABOURAEFF Éric (Elite - Rsma - doss 3)</v>
      </c>
      <c r="I3" t="str">
        <f t="shared" si="2"/>
        <v>Rsma</v>
      </c>
    </row>
    <row r="4" spans="1:9" ht="15.75">
      <c r="A4" s="8">
        <v>4</v>
      </c>
      <c r="B4" s="7" t="s">
        <v>29</v>
      </c>
      <c r="C4" s="7" t="s">
        <v>30</v>
      </c>
      <c r="D4" s="7" t="s">
        <v>31</v>
      </c>
      <c r="E4" s="7" t="s">
        <v>32</v>
      </c>
      <c r="F4" t="s">
        <v>399</v>
      </c>
      <c r="G4" t="str">
        <f t="shared" si="0"/>
        <v>TAKAMOANA Ted (Elite - Rsma - doss 4)</v>
      </c>
      <c r="H4" t="str">
        <f t="shared" si="1"/>
        <v>TEMARONO Anaa-Tuaaro (Elite - Rsma - doss 4)</v>
      </c>
      <c r="I4" t="str">
        <f t="shared" si="2"/>
        <v>Rsma</v>
      </c>
    </row>
    <row r="5" spans="1:9" ht="15.75">
      <c r="A5" s="8">
        <v>5</v>
      </c>
      <c r="B5" s="7" t="s">
        <v>33</v>
      </c>
      <c r="C5" s="7" t="s">
        <v>34</v>
      </c>
      <c r="D5" s="7" t="s">
        <v>35</v>
      </c>
      <c r="E5" s="7" t="s">
        <v>36</v>
      </c>
      <c r="F5" t="s">
        <v>399</v>
      </c>
      <c r="G5" t="str">
        <f t="shared" si="0"/>
        <v>PREVOT Damien (Elite - Rsma - doss 5)</v>
      </c>
      <c r="H5" t="str">
        <f t="shared" si="1"/>
        <v>HARBONNIER Thomas (Elite - Rsma - doss 5)</v>
      </c>
      <c r="I5" t="str">
        <f t="shared" si="2"/>
        <v>Rsma</v>
      </c>
    </row>
    <row r="6" spans="1:9" ht="15.75">
      <c r="A6" s="8">
        <v>6</v>
      </c>
      <c r="B6" s="7" t="s">
        <v>37</v>
      </c>
      <c r="C6" s="7" t="s">
        <v>34</v>
      </c>
      <c r="D6" s="7" t="s">
        <v>38</v>
      </c>
      <c r="E6" s="7" t="s">
        <v>39</v>
      </c>
      <c r="F6" t="s">
        <v>400</v>
      </c>
      <c r="G6" t="str">
        <f t="shared" si="0"/>
        <v>DESTRIBATS Damien (Elite - Tah Mil - doss 6)</v>
      </c>
      <c r="H6" t="str">
        <f t="shared" si="1"/>
        <v>POIZAC Emmanuel (Elite - Tah Mil - doss 6)</v>
      </c>
      <c r="I6" t="str">
        <f t="shared" si="2"/>
        <v>Tah Mil</v>
      </c>
    </row>
    <row r="7" spans="1:9" ht="15.75">
      <c r="A7" s="8">
        <v>7</v>
      </c>
      <c r="B7" s="7" t="s">
        <v>40</v>
      </c>
      <c r="C7" s="7" t="s">
        <v>41</v>
      </c>
      <c r="D7" s="7" t="s">
        <v>42</v>
      </c>
      <c r="E7" s="7" t="s">
        <v>43</v>
      </c>
      <c r="F7" t="s">
        <v>400</v>
      </c>
      <c r="G7" t="str">
        <f t="shared" si="0"/>
        <v>PERRIN Grégory (Elite - Tah Mil - doss 7)</v>
      </c>
      <c r="H7" t="str">
        <f t="shared" si="1"/>
        <v>ARLIQUET Hervé (Elite - Tah Mil - doss 7)</v>
      </c>
      <c r="I7" t="str">
        <f t="shared" si="2"/>
        <v>Tah Mil</v>
      </c>
    </row>
    <row r="8" spans="1:9" ht="15.75">
      <c r="A8" s="8">
        <v>8</v>
      </c>
      <c r="B8" s="7" t="s">
        <v>44</v>
      </c>
      <c r="C8" s="7" t="s">
        <v>45</v>
      </c>
      <c r="D8" s="7" t="s">
        <v>46</v>
      </c>
      <c r="E8" s="7" t="s">
        <v>47</v>
      </c>
      <c r="F8" t="s">
        <v>400</v>
      </c>
      <c r="G8" t="str">
        <f t="shared" si="0"/>
        <v>CABARRUS Patrick (Elite - Tah Mil - doss 8)</v>
      </c>
      <c r="H8" t="str">
        <f t="shared" si="1"/>
        <v>ESPANET Thierry (Elite - Tah Mil - doss 8)</v>
      </c>
      <c r="I8" t="str">
        <f t="shared" si="2"/>
        <v>Tah Mil</v>
      </c>
    </row>
    <row r="9" spans="1:9" ht="15.75">
      <c r="A9" s="8">
        <v>9</v>
      </c>
      <c r="B9" s="7" t="s">
        <v>48</v>
      </c>
      <c r="C9" s="7" t="s">
        <v>49</v>
      </c>
      <c r="D9" s="33" t="s">
        <v>51</v>
      </c>
      <c r="E9" s="33" t="s">
        <v>52</v>
      </c>
      <c r="F9" t="s">
        <v>400</v>
      </c>
      <c r="G9" t="str">
        <f t="shared" si="0"/>
        <v>LE FLOCH Arnaud (Elite - Tah Mil - doss 9)</v>
      </c>
      <c r="H9" t="str">
        <f t="shared" si="1"/>
        <v>THOMAS Esther (Elite - Tah Mil - doss 9)</v>
      </c>
      <c r="I9" t="str">
        <f t="shared" si="2"/>
        <v>Tah Mil</v>
      </c>
    </row>
    <row r="10" spans="1:9" ht="15.75">
      <c r="A10" s="8">
        <v>10</v>
      </c>
      <c r="B10" s="7" t="s">
        <v>53</v>
      </c>
      <c r="C10" s="7" t="s">
        <v>54</v>
      </c>
      <c r="D10" s="7" t="s">
        <v>55</v>
      </c>
      <c r="E10" s="7" t="s">
        <v>56</v>
      </c>
      <c r="F10" t="s">
        <v>400</v>
      </c>
      <c r="G10" t="str">
        <f t="shared" si="0"/>
        <v>MAUREL Julien (Elite - Tah Mil - doss 10)</v>
      </c>
      <c r="H10" t="str">
        <f t="shared" si="1"/>
        <v>NOVACQ Alban (Elite - Tah Mil - doss 10)</v>
      </c>
      <c r="I10" t="str">
        <f t="shared" si="2"/>
        <v>Tah Mil</v>
      </c>
    </row>
    <row r="11" spans="1:9" ht="15.75">
      <c r="A11" s="8">
        <v>11</v>
      </c>
      <c r="B11" s="7" t="s">
        <v>57</v>
      </c>
      <c r="C11" s="7" t="s">
        <v>58</v>
      </c>
      <c r="D11" s="7" t="s">
        <v>59</v>
      </c>
      <c r="E11" s="7" t="s">
        <v>60</v>
      </c>
      <c r="F11" t="s">
        <v>400</v>
      </c>
      <c r="G11" t="str">
        <f t="shared" si="0"/>
        <v>VEQUAUD François (Elite - Tah Mil - doss 11)</v>
      </c>
      <c r="H11" t="str">
        <f t="shared" si="1"/>
        <v>FINK Fabrice (Elite - Tah Mil - doss 11)</v>
      </c>
      <c r="I11" t="str">
        <f t="shared" si="2"/>
        <v>Tah Mil</v>
      </c>
    </row>
    <row r="12" spans="1:9" ht="15.75">
      <c r="A12" s="8">
        <v>12</v>
      </c>
      <c r="B12" s="7" t="s">
        <v>61</v>
      </c>
      <c r="C12" s="7" t="s">
        <v>62</v>
      </c>
      <c r="D12" s="7" t="s">
        <v>63</v>
      </c>
      <c r="E12" s="7" t="s">
        <v>64</v>
      </c>
      <c r="F12" t="s">
        <v>400</v>
      </c>
      <c r="G12" t="str">
        <f t="shared" si="0"/>
        <v>BRIAND Stéphane (Elite - Tah Mil - doss 12)</v>
      </c>
      <c r="H12" t="str">
        <f t="shared" si="1"/>
        <v>STEPHAN Yann (Elite - Tah Mil - doss 12)</v>
      </c>
      <c r="I12" t="str">
        <f t="shared" si="2"/>
        <v>Tah Mil</v>
      </c>
    </row>
    <row r="13" spans="1:9" ht="15.75">
      <c r="A13" s="8">
        <v>13</v>
      </c>
      <c r="B13" s="7" t="s">
        <v>65</v>
      </c>
      <c r="C13" s="7" t="s">
        <v>66</v>
      </c>
      <c r="D13" s="7" t="s">
        <v>67</v>
      </c>
      <c r="E13" s="7" t="s">
        <v>36</v>
      </c>
      <c r="F13" t="s">
        <v>400</v>
      </c>
      <c r="G13" t="str">
        <f t="shared" si="0"/>
        <v>HODOST David (Elite - Tah Mil - doss 13)</v>
      </c>
      <c r="H13" t="str">
        <f t="shared" si="1"/>
        <v>CHIVOT Thomas (Elite - Tah Mil - doss 13)</v>
      </c>
      <c r="I13" t="str">
        <f t="shared" si="2"/>
        <v>Tah Mil</v>
      </c>
    </row>
    <row r="14" spans="1:9" ht="15.75">
      <c r="A14" s="8">
        <v>14</v>
      </c>
      <c r="B14" s="7" t="s">
        <v>68</v>
      </c>
      <c r="C14" s="7" t="s">
        <v>69</v>
      </c>
      <c r="D14" s="7" t="s">
        <v>70</v>
      </c>
      <c r="E14" s="7" t="s">
        <v>71</v>
      </c>
      <c r="F14" t="s">
        <v>400</v>
      </c>
      <c r="G14" t="str">
        <f t="shared" si="0"/>
        <v>PY Sébastien (Elite - Tah Mil - doss 14)</v>
      </c>
      <c r="H14" t="str">
        <f t="shared" si="1"/>
        <v>LEFEUVRE  Loïc (Elite - Tah Mil - doss 14)</v>
      </c>
      <c r="I14" t="str">
        <f t="shared" si="2"/>
        <v>Tah Mil</v>
      </c>
    </row>
    <row r="15" spans="1:9" ht="15.75">
      <c r="A15" s="8">
        <v>15</v>
      </c>
      <c r="B15" s="7" t="s">
        <v>73</v>
      </c>
      <c r="C15" s="7" t="s">
        <v>74</v>
      </c>
      <c r="D15" s="7" t="s">
        <v>75</v>
      </c>
      <c r="E15" s="7" t="s">
        <v>76</v>
      </c>
      <c r="F15" t="s">
        <v>400</v>
      </c>
      <c r="G15" t="str">
        <f t="shared" si="0"/>
        <v>GUEHO Michel (Elite - Tah Mil - doss 15)</v>
      </c>
      <c r="H15" t="str">
        <f t="shared" si="1"/>
        <v>CAPLAN Kévin (Elite - Tah Mil - doss 15)</v>
      </c>
      <c r="I15" t="str">
        <f t="shared" si="2"/>
        <v>Tah Mil</v>
      </c>
    </row>
    <row r="16" spans="1:9" ht="15.75">
      <c r="A16" s="8">
        <v>16</v>
      </c>
      <c r="B16" s="7" t="s">
        <v>77</v>
      </c>
      <c r="C16" s="7" t="s">
        <v>16</v>
      </c>
      <c r="D16" s="7" t="s">
        <v>78</v>
      </c>
      <c r="E16" s="7" t="s">
        <v>62</v>
      </c>
      <c r="F16" t="s">
        <v>400</v>
      </c>
      <c r="G16" t="str">
        <f t="shared" si="0"/>
        <v>GUYON Nicolas (Elite - Tah Mil - doss 16)</v>
      </c>
      <c r="H16" t="str">
        <f t="shared" si="1"/>
        <v>LEGUIN Stéphane (Elite - Tah Mil - doss 16)</v>
      </c>
      <c r="I16" t="str">
        <f t="shared" si="2"/>
        <v>Tah Mil</v>
      </c>
    </row>
    <row r="17" spans="1:9" ht="15.75">
      <c r="A17" s="8">
        <v>17</v>
      </c>
      <c r="B17" s="7" t="s">
        <v>79</v>
      </c>
      <c r="C17" s="7" t="s">
        <v>80</v>
      </c>
      <c r="D17" s="7" t="s">
        <v>81</v>
      </c>
      <c r="E17" s="7" t="s">
        <v>82</v>
      </c>
      <c r="F17" t="s">
        <v>400</v>
      </c>
      <c r="G17" t="str">
        <f t="shared" si="0"/>
        <v>LOUSTAUNAU Rémi (Elite - Tah Mil - doss 17)</v>
      </c>
      <c r="H17" t="str">
        <f t="shared" si="1"/>
        <v>PUBILL Franck (Elite - Tah Mil - doss 17)</v>
      </c>
      <c r="I17" t="str">
        <f t="shared" si="2"/>
        <v>Tah Mil</v>
      </c>
    </row>
    <row r="18" spans="1:9" ht="15.75">
      <c r="A18" s="8">
        <v>18</v>
      </c>
      <c r="B18" s="7" t="s">
        <v>83</v>
      </c>
      <c r="C18" s="7" t="s">
        <v>84</v>
      </c>
      <c r="D18" s="7" t="s">
        <v>85</v>
      </c>
      <c r="E18" s="7" t="s">
        <v>86</v>
      </c>
      <c r="F18" t="s">
        <v>400</v>
      </c>
      <c r="G18" t="str">
        <f t="shared" si="0"/>
        <v>RAMOS Christophe (Elite - Tah Mil - doss 18)</v>
      </c>
      <c r="H18" t="str">
        <f t="shared" si="1"/>
        <v>BOURGEOISAT Alice (Elite - Tah Mil - doss 18)</v>
      </c>
      <c r="I18" t="str">
        <f t="shared" si="2"/>
        <v>Tah Mil</v>
      </c>
    </row>
    <row r="19" spans="1:9" ht="15.75">
      <c r="A19" s="8">
        <v>19</v>
      </c>
      <c r="B19" s="7" t="s">
        <v>87</v>
      </c>
      <c r="C19" s="7" t="s">
        <v>88</v>
      </c>
      <c r="D19" s="7" t="s">
        <v>89</v>
      </c>
      <c r="E19" s="7" t="s">
        <v>90</v>
      </c>
      <c r="F19" t="s">
        <v>400</v>
      </c>
      <c r="G19" t="str">
        <f t="shared" si="0"/>
        <v>DOMINICI-MASSONI Jean-Stéphane (Elite - Tah Mil - doss 19)</v>
      </c>
      <c r="H19" t="str">
        <f t="shared" si="1"/>
        <v>DOLLE Eric (Elite - Tah Mil - doss 19)</v>
      </c>
      <c r="I19" t="str">
        <f t="shared" si="2"/>
        <v>Tah Mil</v>
      </c>
    </row>
    <row r="20" spans="1:9" ht="15.75">
      <c r="A20" s="8">
        <v>20</v>
      </c>
      <c r="B20" s="7" t="s">
        <v>91</v>
      </c>
      <c r="C20" s="7" t="s">
        <v>16</v>
      </c>
      <c r="D20" s="7" t="s">
        <v>92</v>
      </c>
      <c r="E20" s="7" t="s">
        <v>93</v>
      </c>
      <c r="F20" t="s">
        <v>400</v>
      </c>
      <c r="G20" t="str">
        <f t="shared" si="0"/>
        <v>CLEMENT Nicolas (Elite - Tah Mil - doss 20)</v>
      </c>
      <c r="H20" t="str">
        <f t="shared" si="1"/>
        <v>PERSONNE Donatien (Elite - Tah Mil - doss 20)</v>
      </c>
      <c r="I20" t="str">
        <f t="shared" si="2"/>
        <v>Tah Mil</v>
      </c>
    </row>
    <row r="21" spans="1:9" ht="15.75">
      <c r="A21" s="8">
        <v>21</v>
      </c>
      <c r="B21" s="7" t="s">
        <v>94</v>
      </c>
      <c r="C21" s="7" t="s">
        <v>95</v>
      </c>
      <c r="D21" s="7" t="s">
        <v>96</v>
      </c>
      <c r="E21" s="7" t="s">
        <v>97</v>
      </c>
      <c r="F21" t="s">
        <v>401</v>
      </c>
      <c r="G21" t="str">
        <f t="shared" si="0"/>
        <v>ESCUTARY Jean-Claude (Elite - Tahiti - doss 21)</v>
      </c>
      <c r="H21" t="str">
        <f t="shared" si="1"/>
        <v>POHUE Christelle (Elite - Tahiti - doss 21)</v>
      </c>
      <c r="I21" t="str">
        <f t="shared" si="2"/>
        <v>Tahiti</v>
      </c>
    </row>
    <row r="22" spans="1:9" ht="15.75">
      <c r="A22" s="8">
        <v>22</v>
      </c>
      <c r="B22" s="7" t="s">
        <v>98</v>
      </c>
      <c r="C22" s="7" t="s">
        <v>99</v>
      </c>
      <c r="D22" s="7" t="s">
        <v>98</v>
      </c>
      <c r="E22" s="7" t="s">
        <v>100</v>
      </c>
      <c r="F22" t="s">
        <v>401</v>
      </c>
      <c r="G22" t="str">
        <f t="shared" si="0"/>
        <v>BARATEAU Francis (Elite - Tahiti - doss 22)</v>
      </c>
      <c r="H22" t="str">
        <f t="shared" si="1"/>
        <v>BARATEAU Mareva (Elite - Tahiti - doss 22)</v>
      </c>
      <c r="I22" t="str">
        <f t="shared" si="2"/>
        <v>Tahiti</v>
      </c>
    </row>
    <row r="23" spans="1:9" ht="15.75">
      <c r="A23" s="8">
        <v>23</v>
      </c>
      <c r="B23" s="7" t="s">
        <v>101</v>
      </c>
      <c r="C23" s="7" t="s">
        <v>66</v>
      </c>
      <c r="D23" s="7" t="s">
        <v>102</v>
      </c>
      <c r="E23" s="7" t="s">
        <v>103</v>
      </c>
      <c r="F23" t="s">
        <v>401</v>
      </c>
      <c r="G23" t="str">
        <f t="shared" si="0"/>
        <v>FERRY David (Elite - Tahiti - doss 23)</v>
      </c>
      <c r="H23" t="str">
        <f t="shared" si="1"/>
        <v>FLEURE Pierre (Elite - Tahiti - doss 23)</v>
      </c>
      <c r="I23" t="str">
        <f t="shared" si="2"/>
        <v>Tahiti</v>
      </c>
    </row>
    <row r="24" spans="1:9" ht="15.75">
      <c r="A24" s="8">
        <v>24</v>
      </c>
      <c r="B24" s="7" t="s">
        <v>104</v>
      </c>
      <c r="C24" s="18" t="s">
        <v>105</v>
      </c>
      <c r="D24" s="7" t="s">
        <v>106</v>
      </c>
      <c r="E24" s="7" t="s">
        <v>107</v>
      </c>
      <c r="F24" t="s">
        <v>401</v>
      </c>
      <c r="G24" t="str">
        <f t="shared" si="0"/>
        <v>LABADENS Cathy (Elite - Tahiti - doss 24)</v>
      </c>
      <c r="H24" t="str">
        <f t="shared" si="1"/>
        <v>DURIEZ Florian (Elite - Tahiti - doss 24)</v>
      </c>
      <c r="I24" t="str">
        <f t="shared" si="2"/>
        <v>Tahiti</v>
      </c>
    </row>
    <row r="25" spans="1:9" ht="15.75">
      <c r="A25" s="8">
        <v>25</v>
      </c>
      <c r="B25" s="7" t="s">
        <v>108</v>
      </c>
      <c r="C25" s="7" t="s">
        <v>109</v>
      </c>
      <c r="D25" s="7" t="s">
        <v>110</v>
      </c>
      <c r="E25" s="7" t="s">
        <v>82</v>
      </c>
      <c r="F25" t="s">
        <v>401</v>
      </c>
      <c r="G25" t="str">
        <f t="shared" si="0"/>
        <v>CANEVET Mikaël (Elite - Tahiti - doss 25)</v>
      </c>
      <c r="H25" t="str">
        <f t="shared" si="1"/>
        <v>DIGONNET Franck (Elite - Tahiti - doss 25)</v>
      </c>
      <c r="I25" t="str">
        <f t="shared" si="2"/>
        <v>Tahiti</v>
      </c>
    </row>
    <row r="26" spans="1:9" ht="15.75">
      <c r="A26" s="8">
        <v>26</v>
      </c>
      <c r="B26" s="7" t="s">
        <v>111</v>
      </c>
      <c r="C26" s="7" t="s">
        <v>112</v>
      </c>
      <c r="D26" s="7" t="s">
        <v>113</v>
      </c>
      <c r="E26" s="7" t="s">
        <v>114</v>
      </c>
      <c r="F26" t="s">
        <v>401</v>
      </c>
      <c r="G26" t="str">
        <f t="shared" si="0"/>
        <v>CARCY Jean-Marc (Elite - Tahiti - doss 26)</v>
      </c>
      <c r="H26" t="str">
        <f t="shared" si="1"/>
        <v>TAISNE Ludovic (Elite - Tahiti - doss 26)</v>
      </c>
      <c r="I26" t="str">
        <f t="shared" si="2"/>
        <v>Tahiti</v>
      </c>
    </row>
    <row r="27" spans="1:9" ht="15.75">
      <c r="A27" s="8">
        <v>27</v>
      </c>
      <c r="B27" s="7" t="s">
        <v>115</v>
      </c>
      <c r="C27" s="7" t="s">
        <v>116</v>
      </c>
      <c r="D27" s="7" t="s">
        <v>118</v>
      </c>
      <c r="E27" s="7" t="s">
        <v>119</v>
      </c>
      <c r="F27" t="s">
        <v>401</v>
      </c>
      <c r="G27" t="str">
        <f t="shared" si="0"/>
        <v>LE BESQ Véronique (Elite - Tahiti - doss 27)</v>
      </c>
      <c r="H27" t="str">
        <f t="shared" si="1"/>
        <v>THARREAU Emmanuelle (Elite - Tahiti - doss 27)</v>
      </c>
      <c r="I27" t="str">
        <f t="shared" si="2"/>
        <v>Tahiti</v>
      </c>
    </row>
    <row r="28" spans="1:9" ht="15.75">
      <c r="A28" s="8">
        <v>28</v>
      </c>
      <c r="B28" s="7" t="s">
        <v>120</v>
      </c>
      <c r="C28" s="7" t="s">
        <v>121</v>
      </c>
      <c r="D28" s="7" t="s">
        <v>122</v>
      </c>
      <c r="E28" s="7" t="s">
        <v>123</v>
      </c>
      <c r="F28" t="s">
        <v>401</v>
      </c>
      <c r="G28" t="str">
        <f t="shared" si="0"/>
        <v>LEVESQUE Cyrille (Elite - Tahiti - doss 28)</v>
      </c>
      <c r="H28" t="str">
        <f t="shared" si="1"/>
        <v>BOULON Frédéric (Elite - Tahiti - doss 28)</v>
      </c>
      <c r="I28" t="str">
        <f t="shared" si="2"/>
        <v>Tahiti</v>
      </c>
    </row>
    <row r="29" spans="1:9" ht="15.75">
      <c r="A29" s="8">
        <v>29</v>
      </c>
      <c r="B29" s="7" t="s">
        <v>124</v>
      </c>
      <c r="C29" s="7" t="s">
        <v>45</v>
      </c>
      <c r="D29" s="7" t="s">
        <v>125</v>
      </c>
      <c r="E29" s="7" t="s">
        <v>126</v>
      </c>
      <c r="F29" t="s">
        <v>401</v>
      </c>
      <c r="G29" t="str">
        <f t="shared" si="0"/>
        <v>CANDE Patrick (Elite - Tahiti - doss 29)</v>
      </c>
      <c r="H29" t="str">
        <f t="shared" si="1"/>
        <v>VOITURIN Karine (Elite - Tahiti - doss 29)</v>
      </c>
      <c r="I29" t="str">
        <f t="shared" si="2"/>
        <v>Tahiti</v>
      </c>
    </row>
    <row r="30" spans="1:9" ht="15.75">
      <c r="A30" s="8">
        <v>30</v>
      </c>
      <c r="B30" s="7" t="s">
        <v>127</v>
      </c>
      <c r="C30" s="7" t="s">
        <v>128</v>
      </c>
      <c r="D30" s="7" t="s">
        <v>129</v>
      </c>
      <c r="E30" s="7" t="s">
        <v>130</v>
      </c>
      <c r="F30" t="s">
        <v>401</v>
      </c>
      <c r="G30" t="str">
        <f t="shared" si="0"/>
        <v>PINEL Aurélien (Elite - Tahiti - doss 30)</v>
      </c>
      <c r="H30" t="str">
        <f t="shared" si="1"/>
        <v>COUTIN Clara (Elite - Tahiti - doss 30)</v>
      </c>
      <c r="I30" t="str">
        <f t="shared" si="2"/>
        <v>Tahiti</v>
      </c>
    </row>
    <row r="31" spans="1:9" ht="15.75">
      <c r="A31" s="8">
        <v>31</v>
      </c>
      <c r="B31" s="7" t="s">
        <v>131</v>
      </c>
      <c r="C31" s="7" t="s">
        <v>132</v>
      </c>
      <c r="D31" s="7" t="s">
        <v>133</v>
      </c>
      <c r="E31" s="7" t="s">
        <v>134</v>
      </c>
      <c r="F31" t="s">
        <v>401</v>
      </c>
      <c r="G31" t="str">
        <f t="shared" si="0"/>
        <v>TEINAURI Mihimana (Elite - Tahiti - doss 31)</v>
      </c>
      <c r="H31" t="str">
        <f t="shared" si="1"/>
        <v>SALMON Tuiterai (Elite - Tahiti - doss 31)</v>
      </c>
      <c r="I31" t="str">
        <f t="shared" si="2"/>
        <v>Tahiti</v>
      </c>
    </row>
    <row r="32" spans="1:9" ht="15.75">
      <c r="A32" s="8">
        <v>32</v>
      </c>
      <c r="B32" s="7" t="s">
        <v>135</v>
      </c>
      <c r="C32" s="7" t="s">
        <v>136</v>
      </c>
      <c r="D32" s="7" t="s">
        <v>137</v>
      </c>
      <c r="E32" s="7" t="s">
        <v>138</v>
      </c>
      <c r="F32" t="s">
        <v>401</v>
      </c>
      <c r="G32" t="str">
        <f t="shared" si="0"/>
        <v>LEOU Naomi (Elite - Tahiti - doss 32)</v>
      </c>
      <c r="H32" t="str">
        <f t="shared" si="1"/>
        <v>VIVISH Raimana (Elite - Tahiti - doss 32)</v>
      </c>
      <c r="I32" t="str">
        <f t="shared" si="2"/>
        <v>Tahiti</v>
      </c>
    </row>
    <row r="33" spans="1:9" ht="15.75">
      <c r="A33" s="8">
        <v>33</v>
      </c>
      <c r="B33" s="7" t="s">
        <v>139</v>
      </c>
      <c r="C33" s="7" t="s">
        <v>82</v>
      </c>
      <c r="D33" s="7" t="s">
        <v>140</v>
      </c>
      <c r="E33" s="7" t="s">
        <v>23</v>
      </c>
      <c r="F33" t="s">
        <v>401</v>
      </c>
      <c r="G33" t="str">
        <f t="shared" si="0"/>
        <v>YUN Franck (Elite - Tahiti - doss 33)</v>
      </c>
      <c r="H33" t="str">
        <f t="shared" si="1"/>
        <v>GUILLOU Moana (Elite - Tahiti - doss 33)</v>
      </c>
      <c r="I33" t="str">
        <f t="shared" si="2"/>
        <v>Tahiti</v>
      </c>
    </row>
    <row r="34" spans="1:9" ht="15.75">
      <c r="A34" s="8">
        <v>1</v>
      </c>
      <c r="B34" s="7" t="s">
        <v>146</v>
      </c>
      <c r="C34" s="7" t="s">
        <v>147</v>
      </c>
      <c r="D34" s="7" t="s">
        <v>148</v>
      </c>
      <c r="E34" s="7" t="s">
        <v>149</v>
      </c>
      <c r="F34" t="s">
        <v>398</v>
      </c>
      <c r="G34" t="str">
        <f>B34&amp;" "&amp;C34&amp;" (Fun - "&amp;F34&amp;" - doss "&amp;A34&amp;")"</f>
        <v>TAEREA Yasmina (Fun - Tubuai - doss 1)</v>
      </c>
      <c r="H34" t="str">
        <f>D34&amp;" "&amp;E34&amp;" (Fun - "&amp;F34&amp;" - doss "&amp;A34&amp;")"</f>
        <v>VIRIAMU Aude (Fun - Tubuai - doss 1)</v>
      </c>
      <c r="I34" t="str">
        <f t="shared" si="2"/>
        <v>Tubuai</v>
      </c>
    </row>
    <row r="35" spans="1:9" ht="15.75">
      <c r="A35" s="8">
        <v>2</v>
      </c>
      <c r="B35" s="7" t="s">
        <v>150</v>
      </c>
      <c r="C35" s="7" t="s">
        <v>151</v>
      </c>
      <c r="D35" s="7" t="s">
        <v>152</v>
      </c>
      <c r="E35" s="7" t="s">
        <v>153</v>
      </c>
      <c r="F35" t="s">
        <v>398</v>
      </c>
      <c r="G35" t="str">
        <f aca="true" t="shared" si="3" ref="G35:G79">B35&amp;" "&amp;C35&amp;" (Fun - "&amp;F35&amp;" - doss "&amp;A35&amp;")"</f>
        <v>AUTHIAT Thibault (Fun - Tubuai - doss 2)</v>
      </c>
      <c r="H35" t="str">
        <f aca="true" t="shared" si="4" ref="H35:H79">D35&amp;" "&amp;E35&amp;" (Fun - "&amp;F35&amp;" - doss "&amp;A35&amp;")"</f>
        <v>SERRE Sylvette (Fun - Tubuai - doss 2)</v>
      </c>
      <c r="I35" t="str">
        <f t="shared" si="2"/>
        <v>Tubuai</v>
      </c>
    </row>
    <row r="36" spans="1:9" ht="15.75">
      <c r="A36" s="8">
        <v>3</v>
      </c>
      <c r="B36" s="7" t="s">
        <v>154</v>
      </c>
      <c r="C36" s="7" t="s">
        <v>155</v>
      </c>
      <c r="D36" s="7" t="s">
        <v>156</v>
      </c>
      <c r="E36" s="7" t="s">
        <v>157</v>
      </c>
      <c r="F36" t="s">
        <v>398</v>
      </c>
      <c r="G36" t="str">
        <f t="shared" si="3"/>
        <v>BATON Denis (Fun - Tubuai - doss 3)</v>
      </c>
      <c r="H36" t="str">
        <f t="shared" si="4"/>
        <v>BUCHIN Vahinearii (Fun - Tubuai - doss 3)</v>
      </c>
      <c r="I36" t="str">
        <f t="shared" si="2"/>
        <v>Tubuai</v>
      </c>
    </row>
    <row r="37" spans="1:9" ht="15.75">
      <c r="A37" s="8">
        <v>4</v>
      </c>
      <c r="B37" s="7" t="s">
        <v>158</v>
      </c>
      <c r="C37" s="7" t="s">
        <v>159</v>
      </c>
      <c r="D37" s="7" t="s">
        <v>160</v>
      </c>
      <c r="E37" s="7" t="s">
        <v>161</v>
      </c>
      <c r="F37" t="s">
        <v>398</v>
      </c>
      <c r="G37" t="str">
        <f t="shared" si="3"/>
        <v>TAHUHUTERANI Kamehameha (Fun - Tubuai - doss 4)</v>
      </c>
      <c r="H37" t="str">
        <f t="shared" si="4"/>
        <v>TEMAROHIRANI Manuel (Fun - Tubuai - doss 4)</v>
      </c>
      <c r="I37" t="str">
        <f t="shared" si="2"/>
        <v>Tubuai</v>
      </c>
    </row>
    <row r="38" spans="1:9" ht="15.75">
      <c r="A38" s="8">
        <v>5</v>
      </c>
      <c r="B38" s="7" t="s">
        <v>162</v>
      </c>
      <c r="C38" s="7" t="s">
        <v>163</v>
      </c>
      <c r="D38" s="7" t="s">
        <v>164</v>
      </c>
      <c r="E38" s="7" t="s">
        <v>165</v>
      </c>
      <c r="F38" t="s">
        <v>398</v>
      </c>
      <c r="G38" t="str">
        <f t="shared" si="3"/>
        <v>TAHIATA Max (Fun - Tubuai - doss 5)</v>
      </c>
      <c r="H38" t="str">
        <f t="shared" si="4"/>
        <v>HAUATA Daniel, Apia (Fun - Tubuai - doss 5)</v>
      </c>
      <c r="I38" t="str">
        <f t="shared" si="2"/>
        <v>Tubuai</v>
      </c>
    </row>
    <row r="39" spans="1:9" ht="15.75">
      <c r="A39" s="8">
        <v>6</v>
      </c>
      <c r="B39" s="7" t="s">
        <v>166</v>
      </c>
      <c r="C39" s="7" t="s">
        <v>167</v>
      </c>
      <c r="D39" s="7" t="s">
        <v>168</v>
      </c>
      <c r="E39" s="7" t="s">
        <v>169</v>
      </c>
      <c r="F39" t="s">
        <v>398</v>
      </c>
      <c r="G39" t="str">
        <f t="shared" si="3"/>
        <v>ROSSI Graziela (Fun - Tubuai - doss 6)</v>
      </c>
      <c r="H39" t="str">
        <f t="shared" si="4"/>
        <v>IOANE Lisa (Fun - Tubuai - doss 6)</v>
      </c>
      <c r="I39" t="str">
        <f t="shared" si="2"/>
        <v>Tubuai</v>
      </c>
    </row>
    <row r="40" spans="1:9" ht="15.75">
      <c r="A40" s="8">
        <v>7</v>
      </c>
      <c r="B40" s="7" t="s">
        <v>170</v>
      </c>
      <c r="C40" s="7" t="s">
        <v>171</v>
      </c>
      <c r="D40" s="7" t="s">
        <v>172</v>
      </c>
      <c r="E40" s="7" t="s">
        <v>173</v>
      </c>
      <c r="F40" t="s">
        <v>398</v>
      </c>
      <c r="G40" t="str">
        <f t="shared" si="3"/>
        <v>TEAUROA Aviitua (Fun - Tubuai - doss 7)</v>
      </c>
      <c r="H40" t="str">
        <f t="shared" si="4"/>
        <v>NAUTA Mauri (Fun - Tubuai - doss 7)</v>
      </c>
      <c r="I40" t="str">
        <f t="shared" si="2"/>
        <v>Tubuai</v>
      </c>
    </row>
    <row r="41" spans="1:9" ht="15.75">
      <c r="A41" s="8">
        <v>8</v>
      </c>
      <c r="B41" s="7" t="s">
        <v>174</v>
      </c>
      <c r="C41" s="7" t="s">
        <v>175</v>
      </c>
      <c r="D41" s="7" t="s">
        <v>176</v>
      </c>
      <c r="E41" s="7" t="s">
        <v>177</v>
      </c>
      <c r="F41" t="s">
        <v>398</v>
      </c>
      <c r="G41" t="str">
        <f t="shared" si="3"/>
        <v>TAMARONO Augustin (Fun - Tubuai - doss 8)</v>
      </c>
      <c r="H41" t="str">
        <f t="shared" si="4"/>
        <v>TAPI Tematauira (Fun - Tubuai - doss 8)</v>
      </c>
      <c r="I41" t="str">
        <f t="shared" si="2"/>
        <v>Tubuai</v>
      </c>
    </row>
    <row r="42" spans="1:9" ht="15.75">
      <c r="A42" s="8">
        <v>9</v>
      </c>
      <c r="B42" s="7" t="s">
        <v>178</v>
      </c>
      <c r="C42" s="7" t="s">
        <v>47</v>
      </c>
      <c r="D42" s="7" t="s">
        <v>148</v>
      </c>
      <c r="E42" s="7" t="s">
        <v>179</v>
      </c>
      <c r="F42" t="s">
        <v>398</v>
      </c>
      <c r="G42" t="str">
        <f t="shared" si="3"/>
        <v>YIENG KOW Thierry (Fun - Tubuai - doss 9)</v>
      </c>
      <c r="H42" t="str">
        <f t="shared" si="4"/>
        <v>VIRIAMU Donald (Fun - Tubuai - doss 9)</v>
      </c>
      <c r="I42" t="str">
        <f t="shared" si="2"/>
        <v>Tubuai</v>
      </c>
    </row>
    <row r="43" spans="1:9" ht="15.75">
      <c r="A43" s="8">
        <v>10</v>
      </c>
      <c r="B43" s="7" t="s">
        <v>180</v>
      </c>
      <c r="C43" s="7" t="s">
        <v>181</v>
      </c>
      <c r="D43" s="7" t="s">
        <v>182</v>
      </c>
      <c r="E43" s="7" t="s">
        <v>183</v>
      </c>
      <c r="F43" t="s">
        <v>398</v>
      </c>
      <c r="G43" t="str">
        <f t="shared" si="3"/>
        <v>CHUNG TIENG Alfred (Irvin) (Fun - Tubuai - doss 10)</v>
      </c>
      <c r="H43" t="str">
        <f t="shared" si="4"/>
        <v>MOU SIN Kit-Ming (Fun - Tubuai - doss 10)</v>
      </c>
      <c r="I43" t="str">
        <f t="shared" si="2"/>
        <v>Tubuai</v>
      </c>
    </row>
    <row r="44" spans="1:9" ht="15.75">
      <c r="A44" s="8">
        <v>11</v>
      </c>
      <c r="B44" s="7" t="s">
        <v>184</v>
      </c>
      <c r="C44" s="7" t="s">
        <v>185</v>
      </c>
      <c r="D44" s="7" t="s">
        <v>186</v>
      </c>
      <c r="E44" s="7" t="s">
        <v>187</v>
      </c>
      <c r="F44" t="s">
        <v>398</v>
      </c>
      <c r="G44" t="str">
        <f t="shared" si="3"/>
        <v>TAUOTAHA Jérôme (Fun - Tubuai - doss 11)</v>
      </c>
      <c r="H44" t="str">
        <f t="shared" si="4"/>
        <v>TUPEA Norbert (Fun - Tubuai - doss 11)</v>
      </c>
      <c r="I44" t="str">
        <f t="shared" si="2"/>
        <v>Tubuai</v>
      </c>
    </row>
    <row r="45" spans="1:9" ht="15.75">
      <c r="A45" s="8">
        <v>12</v>
      </c>
      <c r="B45" s="7" t="s">
        <v>188</v>
      </c>
      <c r="C45" s="7" t="s">
        <v>189</v>
      </c>
      <c r="D45" s="7" t="s">
        <v>190</v>
      </c>
      <c r="E45" s="7" t="s">
        <v>191</v>
      </c>
      <c r="F45" t="s">
        <v>398</v>
      </c>
      <c r="G45" t="str">
        <f t="shared" si="3"/>
        <v>BATAILLARD Sylvestre (Fun - Tubuai - doss 12)</v>
      </c>
      <c r="H45" t="str">
        <f t="shared" si="4"/>
        <v>TAHUHUATAMA Constantino (Fun - Tubuai - doss 12)</v>
      </c>
      <c r="I45" t="str">
        <f t="shared" si="2"/>
        <v>Tubuai</v>
      </c>
    </row>
    <row r="46" spans="1:9" ht="15.75">
      <c r="A46" s="8">
        <v>13</v>
      </c>
      <c r="B46" s="7" t="s">
        <v>192</v>
      </c>
      <c r="C46" s="7" t="s">
        <v>193</v>
      </c>
      <c r="D46" s="7" t="s">
        <v>194</v>
      </c>
      <c r="E46" s="7" t="s">
        <v>195</v>
      </c>
      <c r="F46" t="s">
        <v>398</v>
      </c>
      <c r="G46" t="str">
        <f t="shared" si="3"/>
        <v>WILLIAMS Tiro Alexandre (Fun - Tubuai - doss 13)</v>
      </c>
      <c r="H46" t="str">
        <f t="shared" si="4"/>
        <v>ANIHIA Rainui (Fun - Tubuai - doss 13)</v>
      </c>
      <c r="I46" t="str">
        <f t="shared" si="2"/>
        <v>Tubuai</v>
      </c>
    </row>
    <row r="47" spans="1:9" ht="15.75">
      <c r="A47" s="8">
        <v>14</v>
      </c>
      <c r="B47" s="7" t="s">
        <v>196</v>
      </c>
      <c r="C47" s="7" t="s">
        <v>197</v>
      </c>
      <c r="D47" s="7" t="s">
        <v>198</v>
      </c>
      <c r="E47" s="7" t="s">
        <v>199</v>
      </c>
      <c r="F47" t="s">
        <v>398</v>
      </c>
      <c r="G47" t="str">
        <f t="shared" si="3"/>
        <v>LE GUILLOUX Cédric (Fun - Tubuai - doss 14)</v>
      </c>
      <c r="H47" t="str">
        <f t="shared" si="4"/>
        <v>MAIRAU Itatara (Fun - Tubuai - doss 14)</v>
      </c>
      <c r="I47" t="str">
        <f t="shared" si="2"/>
        <v>Tubuai</v>
      </c>
    </row>
    <row r="48" spans="1:9" ht="15.75">
      <c r="A48" s="8">
        <v>15</v>
      </c>
      <c r="B48" s="7" t="s">
        <v>200</v>
      </c>
      <c r="C48" s="7" t="s">
        <v>58</v>
      </c>
      <c r="D48" s="7" t="s">
        <v>201</v>
      </c>
      <c r="E48" s="7" t="s">
        <v>103</v>
      </c>
      <c r="F48" t="s">
        <v>398</v>
      </c>
      <c r="G48" t="str">
        <f t="shared" si="3"/>
        <v>FAGOAGA François (Fun - Tubuai - doss 15)</v>
      </c>
      <c r="H48" t="str">
        <f t="shared" si="4"/>
        <v>MAURIES Pierre (Fun - Tubuai - doss 15)</v>
      </c>
      <c r="I48" t="str">
        <f t="shared" si="2"/>
        <v>Tubuai</v>
      </c>
    </row>
    <row r="49" spans="1:9" ht="15.75">
      <c r="A49" s="8">
        <v>16</v>
      </c>
      <c r="B49" s="7" t="s">
        <v>202</v>
      </c>
      <c r="C49" s="7" t="s">
        <v>203</v>
      </c>
      <c r="D49" s="7" t="s">
        <v>204</v>
      </c>
      <c r="E49" s="7" t="s">
        <v>205</v>
      </c>
      <c r="F49" t="s">
        <v>398</v>
      </c>
      <c r="G49" t="str">
        <f t="shared" si="3"/>
        <v>NIEDERGANG Julie (Fun - Tubuai - doss 16)</v>
      </c>
      <c r="H49" t="str">
        <f t="shared" si="4"/>
        <v>TEHOIRI Ruita (Fun - Tubuai - doss 16)</v>
      </c>
      <c r="I49" t="str">
        <f t="shared" si="2"/>
        <v>Tubuai</v>
      </c>
    </row>
    <row r="50" spans="1:9" ht="15.75">
      <c r="A50" s="8">
        <v>17</v>
      </c>
      <c r="B50" s="7" t="s">
        <v>180</v>
      </c>
      <c r="C50" s="7" t="s">
        <v>206</v>
      </c>
      <c r="D50" s="7" t="s">
        <v>207</v>
      </c>
      <c r="E50" s="7" t="s">
        <v>208</v>
      </c>
      <c r="F50" t="s">
        <v>398</v>
      </c>
      <c r="G50" t="str">
        <f t="shared" si="3"/>
        <v>CHUNG TIENG Roger (Fun - Tubuai - doss 17)</v>
      </c>
      <c r="H50" t="str">
        <f t="shared" si="4"/>
        <v>PETERANO Christopher (Fun - Tubuai - doss 17)</v>
      </c>
      <c r="I50" t="str">
        <f t="shared" si="2"/>
        <v>Tubuai</v>
      </c>
    </row>
    <row r="51" spans="1:9" ht="15.75">
      <c r="A51" s="8">
        <v>18</v>
      </c>
      <c r="B51" s="7" t="s">
        <v>209</v>
      </c>
      <c r="C51" s="20" t="s">
        <v>210</v>
      </c>
      <c r="D51" s="7" t="s">
        <v>211</v>
      </c>
      <c r="E51" s="20" t="s">
        <v>212</v>
      </c>
      <c r="F51" t="s">
        <v>398</v>
      </c>
      <c r="G51" t="str">
        <f t="shared" si="3"/>
        <v>RUPEA Vahirua (Fun - Tubuai - doss 18)</v>
      </c>
      <c r="H51" t="str">
        <f t="shared" si="4"/>
        <v>TERE Wilfrid (Fun - Tubuai - doss 18)</v>
      </c>
      <c r="I51" t="str">
        <f t="shared" si="2"/>
        <v>Tubuai</v>
      </c>
    </row>
    <row r="52" spans="1:9" ht="15.75">
      <c r="A52" s="8">
        <v>19</v>
      </c>
      <c r="B52" s="7" t="s">
        <v>186</v>
      </c>
      <c r="C52" s="20" t="s">
        <v>213</v>
      </c>
      <c r="D52" s="7" t="s">
        <v>186</v>
      </c>
      <c r="E52" s="20" t="s">
        <v>214</v>
      </c>
      <c r="F52" t="s">
        <v>398</v>
      </c>
      <c r="G52" t="str">
        <f t="shared" si="3"/>
        <v>TUPEA Jimmy (Fun - Tubuai - doss 19)</v>
      </c>
      <c r="H52" t="str">
        <f t="shared" si="4"/>
        <v>TUPEA Marielle (Fun - Tubuai - doss 19)</v>
      </c>
      <c r="I52" t="str">
        <f t="shared" si="2"/>
        <v>Tubuai</v>
      </c>
    </row>
    <row r="53" spans="1:9" ht="15.75">
      <c r="A53" s="8">
        <v>20</v>
      </c>
      <c r="B53" s="7" t="s">
        <v>215</v>
      </c>
      <c r="C53" s="20" t="s">
        <v>66</v>
      </c>
      <c r="D53" s="7" t="s">
        <v>216</v>
      </c>
      <c r="E53" s="20" t="s">
        <v>217</v>
      </c>
      <c r="F53" t="s">
        <v>398</v>
      </c>
      <c r="G53" t="str">
        <f t="shared" si="3"/>
        <v>HAREVAA David (Fun - Tubuai - doss 20)</v>
      </c>
      <c r="H53" t="str">
        <f t="shared" si="4"/>
        <v>TEPAPATAHI Tetuaara (Fun - Tubuai - doss 20)</v>
      </c>
      <c r="I53" t="str">
        <f t="shared" si="2"/>
        <v>Tubuai</v>
      </c>
    </row>
    <row r="54" spans="1:9" ht="15.75">
      <c r="A54" s="8">
        <v>21</v>
      </c>
      <c r="B54" s="7" t="s">
        <v>148</v>
      </c>
      <c r="C54" s="20" t="s">
        <v>218</v>
      </c>
      <c r="D54" s="7" t="s">
        <v>162</v>
      </c>
      <c r="E54" s="20" t="s">
        <v>219</v>
      </c>
      <c r="F54" t="s">
        <v>398</v>
      </c>
      <c r="G54" t="str">
        <f t="shared" si="3"/>
        <v>VIRIAMU Tihina (Fun - Tubuai - doss 21)</v>
      </c>
      <c r="H54" t="str">
        <f t="shared" si="4"/>
        <v>TAHIATA Fernand (Fun - Tubuai - doss 21)</v>
      </c>
      <c r="I54" t="str">
        <f t="shared" si="2"/>
        <v>Tubuai</v>
      </c>
    </row>
    <row r="55" spans="1:9" ht="15.75">
      <c r="A55" s="8">
        <v>22</v>
      </c>
      <c r="B55" s="7" t="s">
        <v>220</v>
      </c>
      <c r="C55" s="20" t="s">
        <v>221</v>
      </c>
      <c r="D55" s="7" t="s">
        <v>222</v>
      </c>
      <c r="E55" s="7" t="s">
        <v>223</v>
      </c>
      <c r="F55" t="s">
        <v>398</v>
      </c>
      <c r="G55" t="str">
        <f t="shared" si="3"/>
        <v>HOFFMANN Imera (Fun - Tubuai - doss 22)</v>
      </c>
      <c r="H55" t="str">
        <f t="shared" si="4"/>
        <v>FAANA Vincent (Fun - Tubuai - doss 22)</v>
      </c>
      <c r="I55" t="str">
        <f t="shared" si="2"/>
        <v>Tubuai</v>
      </c>
    </row>
    <row r="56" spans="1:9" ht="15.75">
      <c r="A56" s="8">
        <v>23</v>
      </c>
      <c r="B56" s="7" t="s">
        <v>224</v>
      </c>
      <c r="C56" s="7" t="s">
        <v>225</v>
      </c>
      <c r="D56" s="7" t="s">
        <v>222</v>
      </c>
      <c r="E56" s="7" t="s">
        <v>226</v>
      </c>
      <c r="F56" t="s">
        <v>398</v>
      </c>
      <c r="G56" t="str">
        <f t="shared" si="3"/>
        <v>PATII Arnold (Fun - Tubuai - doss 23)</v>
      </c>
      <c r="H56" t="str">
        <f t="shared" si="4"/>
        <v>FAANA Zibéona (Fun - Tubuai - doss 23)</v>
      </c>
      <c r="I56" t="str">
        <f t="shared" si="2"/>
        <v>Tubuai</v>
      </c>
    </row>
    <row r="57" spans="1:9" ht="15.75">
      <c r="A57" s="8">
        <v>24</v>
      </c>
      <c r="B57" s="21" t="s">
        <v>227</v>
      </c>
      <c r="C57" s="21" t="s">
        <v>228</v>
      </c>
      <c r="D57" s="21" t="s">
        <v>229</v>
      </c>
      <c r="E57" s="21" t="s">
        <v>230</v>
      </c>
      <c r="F57" t="s">
        <v>398</v>
      </c>
      <c r="G57" t="str">
        <f t="shared" si="3"/>
        <v>TEIEFITU Mariano (Fun - Tubuai - doss 24)</v>
      </c>
      <c r="H57" t="str">
        <f t="shared" si="4"/>
        <v>AUDOUIN Alexandre (Fun - Tubuai - doss 24)</v>
      </c>
      <c r="I57" t="str">
        <f t="shared" si="2"/>
        <v>Tubuai</v>
      </c>
    </row>
    <row r="58" spans="1:9" ht="15.75">
      <c r="A58" s="8">
        <v>25</v>
      </c>
      <c r="B58" s="7" t="s">
        <v>231</v>
      </c>
      <c r="C58" s="7" t="s">
        <v>232</v>
      </c>
      <c r="D58" s="7" t="s">
        <v>233</v>
      </c>
      <c r="E58" s="7" t="s">
        <v>234</v>
      </c>
      <c r="F58" t="s">
        <v>399</v>
      </c>
      <c r="G58" t="str">
        <f t="shared" si="3"/>
        <v>MYCHAJLIW Christine (Fun - Rsma - doss 25)</v>
      </c>
      <c r="H58" t="str">
        <f t="shared" si="4"/>
        <v>THERMILUS Peterson (Fun - Rsma - doss 25)</v>
      </c>
      <c r="I58" t="str">
        <f t="shared" si="2"/>
        <v>Rsma</v>
      </c>
    </row>
    <row r="59" spans="1:9" ht="15.75">
      <c r="A59" s="8">
        <v>26</v>
      </c>
      <c r="B59" s="7" t="s">
        <v>235</v>
      </c>
      <c r="C59" s="7" t="s">
        <v>236</v>
      </c>
      <c r="D59" s="7" t="s">
        <v>237</v>
      </c>
      <c r="E59" s="7" t="s">
        <v>238</v>
      </c>
      <c r="F59" t="s">
        <v>399</v>
      </c>
      <c r="G59" t="str">
        <f t="shared" si="3"/>
        <v>HIKUTINI Joseph (Fun - Rsma - doss 26)</v>
      </c>
      <c r="H59" t="str">
        <f t="shared" si="4"/>
        <v>TAPII Lucien (Fun - Rsma - doss 26)</v>
      </c>
      <c r="I59" t="str">
        <f t="shared" si="2"/>
        <v>Rsma</v>
      </c>
    </row>
    <row r="60" spans="1:9" ht="15.75">
      <c r="A60" s="8">
        <v>27</v>
      </c>
      <c r="B60" s="7" t="s">
        <v>239</v>
      </c>
      <c r="C60" s="7" t="s">
        <v>240</v>
      </c>
      <c r="D60" s="7" t="s">
        <v>241</v>
      </c>
      <c r="E60" s="7" t="s">
        <v>242</v>
      </c>
      <c r="F60" t="s">
        <v>399</v>
      </c>
      <c r="G60" t="str">
        <f t="shared" si="3"/>
        <v>FLORES Ravahere (Fun - Rsma - doss 27)</v>
      </c>
      <c r="H60" t="str">
        <f t="shared" si="4"/>
        <v>VOGENSTAHL Quentin (Fun - Rsma - doss 27)</v>
      </c>
      <c r="I60" t="str">
        <f t="shared" si="2"/>
        <v>Rsma</v>
      </c>
    </row>
    <row r="61" spans="1:9" ht="15.75">
      <c r="A61" s="8">
        <v>28</v>
      </c>
      <c r="B61" s="7" t="s">
        <v>243</v>
      </c>
      <c r="C61" s="7" t="s">
        <v>82</v>
      </c>
      <c r="D61" s="7" t="s">
        <v>244</v>
      </c>
      <c r="E61" s="7" t="s">
        <v>54</v>
      </c>
      <c r="F61" t="s">
        <v>399</v>
      </c>
      <c r="G61" t="str">
        <f t="shared" si="3"/>
        <v>TUMARAE Franck (Fun - Rsma - doss 28)</v>
      </c>
      <c r="H61" t="str">
        <f t="shared" si="4"/>
        <v>VAITAIO Julien (Fun - Rsma - doss 28)</v>
      </c>
      <c r="I61" t="str">
        <f t="shared" si="2"/>
        <v>Rsma</v>
      </c>
    </row>
    <row r="62" spans="1:9" ht="15.75">
      <c r="A62" s="8">
        <v>29</v>
      </c>
      <c r="B62" s="7" t="s">
        <v>192</v>
      </c>
      <c r="C62" s="7" t="s">
        <v>245</v>
      </c>
      <c r="D62" s="7" t="s">
        <v>246</v>
      </c>
      <c r="E62" s="7" t="s">
        <v>247</v>
      </c>
      <c r="F62" t="s">
        <v>399</v>
      </c>
      <c r="G62" t="str">
        <f t="shared" si="3"/>
        <v>WILLIAMS Tevai (Fun - Rsma - doss 29)</v>
      </c>
      <c r="H62" t="str">
        <f t="shared" si="4"/>
        <v>TEFAATAU Rodrigue (Fun - Rsma - doss 29)</v>
      </c>
      <c r="I62" t="str">
        <f t="shared" si="2"/>
        <v>Rsma</v>
      </c>
    </row>
    <row r="63" spans="1:9" ht="15.75">
      <c r="A63" s="8">
        <v>30</v>
      </c>
      <c r="B63" s="7" t="s">
        <v>248</v>
      </c>
      <c r="C63" s="7" t="s">
        <v>245</v>
      </c>
      <c r="D63" s="7" t="s">
        <v>249</v>
      </c>
      <c r="E63" s="7" t="s">
        <v>250</v>
      </c>
      <c r="F63" t="s">
        <v>399</v>
      </c>
      <c r="G63" t="str">
        <f t="shared" si="3"/>
        <v>TAHI Tevai (Fun - Rsma - doss 30)</v>
      </c>
      <c r="H63" t="str">
        <f t="shared" si="4"/>
        <v>MOANA Ioane (Fun - Rsma - doss 30)</v>
      </c>
      <c r="I63" t="str">
        <f t="shared" si="2"/>
        <v>Rsma</v>
      </c>
    </row>
    <row r="64" spans="1:9" ht="15.75">
      <c r="A64" s="8">
        <v>31</v>
      </c>
      <c r="B64" s="7" t="s">
        <v>251</v>
      </c>
      <c r="C64" s="7" t="s">
        <v>252</v>
      </c>
      <c r="D64" s="7" t="s">
        <v>253</v>
      </c>
      <c r="E64" s="7" t="s">
        <v>254</v>
      </c>
      <c r="F64" t="s">
        <v>399</v>
      </c>
      <c r="G64" t="str">
        <f t="shared" si="3"/>
        <v>TUAHINE Firmin (Fun - Rsma - doss 31)</v>
      </c>
      <c r="H64" t="str">
        <f t="shared" si="4"/>
        <v>MAKIROTO Remuera (Fun - Rsma - doss 31)</v>
      </c>
      <c r="I64" t="str">
        <f t="shared" si="2"/>
        <v>Rsma</v>
      </c>
    </row>
    <row r="65" spans="1:9" ht="15.75">
      <c r="A65" s="8">
        <v>32</v>
      </c>
      <c r="B65" s="7" t="s">
        <v>255</v>
      </c>
      <c r="C65" s="7" t="s">
        <v>256</v>
      </c>
      <c r="D65" s="7" t="s">
        <v>257</v>
      </c>
      <c r="E65" s="7" t="s">
        <v>258</v>
      </c>
      <c r="F65" t="s">
        <v>399</v>
      </c>
      <c r="G65" t="str">
        <f t="shared" si="3"/>
        <v>TAUVIRAI Natua (Fun - Rsma - doss 32)</v>
      </c>
      <c r="H65" t="str">
        <f t="shared" si="4"/>
        <v>HAREA Daniel (Fun - Rsma - doss 32)</v>
      </c>
      <c r="I65" t="str">
        <f t="shared" si="2"/>
        <v>Rsma</v>
      </c>
    </row>
    <row r="66" spans="1:9" ht="15.75">
      <c r="A66" s="8">
        <v>33</v>
      </c>
      <c r="B66" s="7" t="s">
        <v>259</v>
      </c>
      <c r="C66" s="7" t="s">
        <v>260</v>
      </c>
      <c r="D66" s="7" t="s">
        <v>261</v>
      </c>
      <c r="E66" s="7" t="s">
        <v>262</v>
      </c>
      <c r="F66" t="s">
        <v>399</v>
      </c>
      <c r="G66" t="str">
        <f t="shared" si="3"/>
        <v>TETAIEKURA Eddie (Fun - Rsma - doss 33)</v>
      </c>
      <c r="H66" t="str">
        <f t="shared" si="4"/>
        <v>PUTAA Tauhere (Fun - Rsma - doss 33)</v>
      </c>
      <c r="I66" t="str">
        <f aca="true" t="shared" si="5" ref="I66:I79">PROPER(F66)</f>
        <v>Rsma</v>
      </c>
    </row>
    <row r="67" spans="1:9" ht="15.75">
      <c r="A67" s="8">
        <v>34</v>
      </c>
      <c r="B67" s="7" t="s">
        <v>263</v>
      </c>
      <c r="C67" s="7" t="s">
        <v>264</v>
      </c>
      <c r="D67" s="7" t="s">
        <v>265</v>
      </c>
      <c r="E67" s="7" t="s">
        <v>266</v>
      </c>
      <c r="F67" t="s">
        <v>399</v>
      </c>
      <c r="G67" t="str">
        <f t="shared" si="3"/>
        <v>MARECHAL Jean-Philippe (Fun - Rsma - doss 34)</v>
      </c>
      <c r="H67" t="str">
        <f t="shared" si="4"/>
        <v>HELIAS Guillaume (Fun - Rsma - doss 34)</v>
      </c>
      <c r="I67" t="str">
        <f t="shared" si="5"/>
        <v>Rsma</v>
      </c>
    </row>
    <row r="68" spans="1:9" ht="15.75">
      <c r="A68" s="8">
        <v>35</v>
      </c>
      <c r="B68" s="7" t="s">
        <v>267</v>
      </c>
      <c r="C68" s="7" t="s">
        <v>268</v>
      </c>
      <c r="D68" s="7" t="s">
        <v>269</v>
      </c>
      <c r="E68" s="7" t="s">
        <v>270</v>
      </c>
      <c r="F68" t="s">
        <v>399</v>
      </c>
      <c r="G68" t="str">
        <f t="shared" si="3"/>
        <v>IZAAC Joffrey (Fun - Rsma - doss 35)</v>
      </c>
      <c r="H68" t="str">
        <f t="shared" si="4"/>
        <v>VAUCHER Jean-Samuel (Fun - Rsma - doss 35)</v>
      </c>
      <c r="I68" t="str">
        <f t="shared" si="5"/>
        <v>Rsma</v>
      </c>
    </row>
    <row r="69" spans="1:9" ht="15.75">
      <c r="A69" s="8">
        <v>36</v>
      </c>
      <c r="B69" s="7" t="s">
        <v>271</v>
      </c>
      <c r="C69" s="7" t="s">
        <v>272</v>
      </c>
      <c r="D69" s="7" t="s">
        <v>251</v>
      </c>
      <c r="E69" s="7" t="s">
        <v>273</v>
      </c>
      <c r="F69" t="s">
        <v>399</v>
      </c>
      <c r="G69" t="str">
        <f t="shared" si="3"/>
        <v>TIBLE Simon (Fun - Rsma - doss 36)</v>
      </c>
      <c r="H69" t="str">
        <f t="shared" si="4"/>
        <v>TUAHINE Apia (Fun - Rsma - doss 36)</v>
      </c>
      <c r="I69" t="str">
        <f t="shared" si="5"/>
        <v>Rsma</v>
      </c>
    </row>
    <row r="70" spans="1:9" ht="15.75">
      <c r="A70" s="8">
        <v>37</v>
      </c>
      <c r="B70" s="7" t="s">
        <v>274</v>
      </c>
      <c r="C70" s="7" t="s">
        <v>212</v>
      </c>
      <c r="D70" s="7" t="s">
        <v>275</v>
      </c>
      <c r="E70" s="7" t="s">
        <v>123</v>
      </c>
      <c r="F70" t="s">
        <v>399</v>
      </c>
      <c r="G70" t="str">
        <f t="shared" si="3"/>
        <v>MAHAA Wilfrid (Fun - Rsma - doss 37)</v>
      </c>
      <c r="H70" t="str">
        <f t="shared" si="4"/>
        <v>DENIS Frédéric (Fun - Rsma - doss 37)</v>
      </c>
      <c r="I70" t="str">
        <f t="shared" si="5"/>
        <v>Rsma</v>
      </c>
    </row>
    <row r="71" spans="1:9" ht="15.75">
      <c r="A71" s="8">
        <v>38</v>
      </c>
      <c r="B71" s="7" t="s">
        <v>276</v>
      </c>
      <c r="C71" s="7" t="s">
        <v>277</v>
      </c>
      <c r="D71" s="7" t="s">
        <v>51</v>
      </c>
      <c r="E71" s="7" t="s">
        <v>278</v>
      </c>
      <c r="F71" t="s">
        <v>400</v>
      </c>
      <c r="G71" t="str">
        <f t="shared" si="3"/>
        <v>BURELOUT Laurent (Fun - Tah Mil - doss 38)</v>
      </c>
      <c r="H71" t="str">
        <f t="shared" si="4"/>
        <v>THOMAS Bertrand (Fun - Tah Mil - doss 38)</v>
      </c>
      <c r="I71" t="str">
        <f t="shared" si="5"/>
        <v>Tah Mil</v>
      </c>
    </row>
    <row r="72" spans="1:9" ht="15.75">
      <c r="A72" s="8">
        <v>39</v>
      </c>
      <c r="B72" s="7" t="s">
        <v>279</v>
      </c>
      <c r="C72" s="7" t="s">
        <v>280</v>
      </c>
      <c r="D72" s="7" t="s">
        <v>281</v>
      </c>
      <c r="E72" s="7" t="s">
        <v>282</v>
      </c>
      <c r="F72" t="s">
        <v>400</v>
      </c>
      <c r="G72" t="str">
        <f t="shared" si="3"/>
        <v>FLANDRIN Christel (Fun - Tah Mil - doss 39)</v>
      </c>
      <c r="H72" t="str">
        <f t="shared" si="4"/>
        <v>COSTES Célina (Fun - Tah Mil - doss 39)</v>
      </c>
      <c r="I72" t="str">
        <f t="shared" si="5"/>
        <v>Tah Mil</v>
      </c>
    </row>
    <row r="73" spans="1:9" ht="15.75">
      <c r="A73" s="8">
        <v>40</v>
      </c>
      <c r="B73" s="7" t="s">
        <v>283</v>
      </c>
      <c r="C73" s="7" t="s">
        <v>284</v>
      </c>
      <c r="D73" s="7" t="s">
        <v>285</v>
      </c>
      <c r="E73" s="7" t="s">
        <v>286</v>
      </c>
      <c r="F73" t="s">
        <v>400</v>
      </c>
      <c r="G73" t="str">
        <f t="shared" si="3"/>
        <v>AULOIS Annick (Fun - Tah Mil - doss 40)</v>
      </c>
      <c r="H73" t="str">
        <f t="shared" si="4"/>
        <v>AGRICOLE Nelly (Fun - Tah Mil - doss 40)</v>
      </c>
      <c r="I73" t="str">
        <f t="shared" si="5"/>
        <v>Tah Mil</v>
      </c>
    </row>
    <row r="74" spans="1:9" ht="15.75">
      <c r="A74" s="8">
        <v>41</v>
      </c>
      <c r="B74" s="7" t="s">
        <v>287</v>
      </c>
      <c r="C74" s="7" t="s">
        <v>47</v>
      </c>
      <c r="D74" s="7" t="s">
        <v>288</v>
      </c>
      <c r="E74" s="7" t="s">
        <v>289</v>
      </c>
      <c r="F74" t="s">
        <v>400</v>
      </c>
      <c r="G74" t="str">
        <f t="shared" si="3"/>
        <v>RAVENEAU Thierry (Fun - Tah Mil - doss 41)</v>
      </c>
      <c r="H74" t="str">
        <f t="shared" si="4"/>
        <v>BORGATTI Fabien (Fun - Tah Mil - doss 41)</v>
      </c>
      <c r="I74" t="str">
        <f t="shared" si="5"/>
        <v>Tah Mil</v>
      </c>
    </row>
    <row r="75" spans="1:9" ht="15.75">
      <c r="A75" s="8">
        <v>42</v>
      </c>
      <c r="B75" s="7" t="s">
        <v>290</v>
      </c>
      <c r="C75" s="7" t="s">
        <v>80</v>
      </c>
      <c r="D75" s="7" t="s">
        <v>291</v>
      </c>
      <c r="E75" s="7" t="s">
        <v>292</v>
      </c>
      <c r="F75" t="s">
        <v>401</v>
      </c>
      <c r="G75" t="str">
        <f t="shared" si="3"/>
        <v>PALLUAUD Rémi (Fun - Tahiti - doss 42)</v>
      </c>
      <c r="H75" t="str">
        <f t="shared" si="4"/>
        <v>PERICHON Jessica (Fun - Tahiti - doss 42)</v>
      </c>
      <c r="I75" t="str">
        <f t="shared" si="5"/>
        <v>Tahiti</v>
      </c>
    </row>
    <row r="76" spans="1:9" ht="15.75">
      <c r="A76" s="8">
        <v>43</v>
      </c>
      <c r="B76" s="7" t="s">
        <v>396</v>
      </c>
      <c r="C76" s="7" t="s">
        <v>397</v>
      </c>
      <c r="D76" s="7" t="s">
        <v>293</v>
      </c>
      <c r="E76" s="7" t="s">
        <v>294</v>
      </c>
      <c r="F76" t="s">
        <v>401</v>
      </c>
      <c r="G76" t="str">
        <f t="shared" si="3"/>
        <v>WOHLER Vaihere (Fun - Tahiti - doss 43)</v>
      </c>
      <c r="H76" t="str">
        <f t="shared" si="4"/>
        <v>TEISSIER Maraea (Fun - Tahiti - doss 43)</v>
      </c>
      <c r="I76" t="str">
        <f t="shared" si="5"/>
        <v>Tahiti</v>
      </c>
    </row>
    <row r="77" spans="1:9" ht="15.75">
      <c r="A77" s="8">
        <v>44</v>
      </c>
      <c r="B77" s="22" t="s">
        <v>295</v>
      </c>
      <c r="C77" s="22" t="s">
        <v>296</v>
      </c>
      <c r="D77" s="22" t="s">
        <v>297</v>
      </c>
      <c r="E77" s="16" t="s">
        <v>298</v>
      </c>
      <c r="F77" t="s">
        <v>398</v>
      </c>
      <c r="G77" t="str">
        <f t="shared" si="3"/>
        <v>TAMAITITAHIO Rautahi (Fun - Tubuai - doss 44)</v>
      </c>
      <c r="H77" t="str">
        <f t="shared" si="4"/>
        <v>FAATAU Sylviane (Fun - Tubuai - doss 44)</v>
      </c>
      <c r="I77" t="str">
        <f t="shared" si="5"/>
        <v>Tubuai</v>
      </c>
    </row>
    <row r="78" spans="1:9" ht="15.75">
      <c r="A78" s="8">
        <v>45</v>
      </c>
      <c r="B78" s="21" t="s">
        <v>299</v>
      </c>
      <c r="C78" s="21" t="s">
        <v>300</v>
      </c>
      <c r="D78" s="21" t="s">
        <v>301</v>
      </c>
      <c r="E78" s="21" t="s">
        <v>302</v>
      </c>
      <c r="F78" t="s">
        <v>398</v>
      </c>
      <c r="G78" t="str">
        <f t="shared" si="3"/>
        <v>TAHARIA Tapurono (Fun - Tubuai - doss 45)</v>
      </c>
      <c r="H78" t="str">
        <f t="shared" si="4"/>
        <v>TINOMOE Tupuhana (Fun - Tubuai - doss 45)</v>
      </c>
      <c r="I78" t="str">
        <f t="shared" si="5"/>
        <v>Tubuai</v>
      </c>
    </row>
    <row r="79" spans="1:9" ht="15.75">
      <c r="A79" s="8">
        <v>46</v>
      </c>
      <c r="B79" s="21" t="s">
        <v>393</v>
      </c>
      <c r="C79" s="21" t="s">
        <v>394</v>
      </c>
      <c r="D79" s="21" t="s">
        <v>395</v>
      </c>
      <c r="E79" s="21" t="s">
        <v>169</v>
      </c>
      <c r="F79" t="s">
        <v>400</v>
      </c>
      <c r="G79" t="str">
        <f t="shared" si="3"/>
        <v>URBANO Jean-filipe (Fun - Tah Mil - doss 46)</v>
      </c>
      <c r="H79" t="str">
        <f t="shared" si="4"/>
        <v>LEFEVRE Lisa (Fun - Tah Mil - doss 46)</v>
      </c>
      <c r="I79" t="str">
        <f t="shared" si="5"/>
        <v>Tah Mil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48">
      <selection activeCell="C54" sqref="C54"/>
    </sheetView>
  </sheetViews>
  <sheetFormatPr defaultColWidth="11.421875" defaultRowHeight="42.75" customHeight="1"/>
  <cols>
    <col min="1" max="2" width="70.00390625" style="38" customWidth="1"/>
    <col min="3" max="16384" width="11.421875" style="38" customWidth="1"/>
  </cols>
  <sheetData>
    <row r="1" spans="1:2" ht="42" customHeight="1">
      <c r="A1" s="37" t="s">
        <v>402</v>
      </c>
      <c r="B1" s="37" t="s">
        <v>403</v>
      </c>
    </row>
    <row r="2" spans="1:2" ht="42" customHeight="1">
      <c r="A2" s="37" t="s">
        <v>404</v>
      </c>
      <c r="B2" s="37" t="s">
        <v>405</v>
      </c>
    </row>
    <row r="3" spans="1:2" ht="42" customHeight="1">
      <c r="A3" s="37" t="s">
        <v>406</v>
      </c>
      <c r="B3" s="37" t="s">
        <v>407</v>
      </c>
    </row>
    <row r="4" spans="1:2" ht="42" customHeight="1">
      <c r="A4" s="37" t="s">
        <v>408</v>
      </c>
      <c r="B4" s="37" t="s">
        <v>409</v>
      </c>
    </row>
    <row r="5" spans="1:2" ht="42" customHeight="1">
      <c r="A5" s="37" t="s">
        <v>410</v>
      </c>
      <c r="B5" s="37" t="s">
        <v>411</v>
      </c>
    </row>
    <row r="6" spans="1:2" ht="42" customHeight="1">
      <c r="A6" s="37" t="s">
        <v>412</v>
      </c>
      <c r="B6" s="37" t="s">
        <v>413</v>
      </c>
    </row>
    <row r="7" spans="1:2" ht="42" customHeight="1">
      <c r="A7" s="37" t="s">
        <v>414</v>
      </c>
      <c r="B7" s="37" t="s">
        <v>415</v>
      </c>
    </row>
    <row r="8" spans="1:2" ht="42" customHeight="1">
      <c r="A8" s="37" t="s">
        <v>416</v>
      </c>
      <c r="B8" s="37" t="s">
        <v>417</v>
      </c>
    </row>
    <row r="9" spans="1:2" ht="42" customHeight="1">
      <c r="A9" s="37" t="s">
        <v>418</v>
      </c>
      <c r="B9" s="37" t="s">
        <v>419</v>
      </c>
    </row>
    <row r="10" spans="1:2" ht="42" customHeight="1">
      <c r="A10" s="37" t="s">
        <v>420</v>
      </c>
      <c r="B10" s="37" t="s">
        <v>421</v>
      </c>
    </row>
    <row r="11" spans="1:2" ht="42" customHeight="1">
      <c r="A11" s="37" t="s">
        <v>422</v>
      </c>
      <c r="B11" s="37" t="s">
        <v>423</v>
      </c>
    </row>
    <row r="12" spans="1:2" ht="42" customHeight="1">
      <c r="A12" s="37" t="s">
        <v>424</v>
      </c>
      <c r="B12" s="37" t="s">
        <v>425</v>
      </c>
    </row>
    <row r="13" spans="1:2" ht="42" customHeight="1">
      <c r="A13" s="37" t="s">
        <v>426</v>
      </c>
      <c r="B13" s="37" t="s">
        <v>427</v>
      </c>
    </row>
    <row r="14" spans="1:2" ht="42" customHeight="1">
      <c r="A14" s="37" t="s">
        <v>428</v>
      </c>
      <c r="B14" s="37" t="s">
        <v>429</v>
      </c>
    </row>
    <row r="15" spans="1:2" ht="42" customHeight="1">
      <c r="A15" s="37" t="s">
        <v>430</v>
      </c>
      <c r="B15" s="37" t="s">
        <v>431</v>
      </c>
    </row>
    <row r="16" spans="1:2" ht="42" customHeight="1">
      <c r="A16" s="37" t="s">
        <v>432</v>
      </c>
      <c r="B16" s="37" t="s">
        <v>433</v>
      </c>
    </row>
    <row r="17" spans="1:2" ht="42" customHeight="1">
      <c r="A17" s="37" t="s">
        <v>434</v>
      </c>
      <c r="B17" s="37" t="s">
        <v>435</v>
      </c>
    </row>
    <row r="18" spans="1:2" ht="42" customHeight="1">
      <c r="A18" s="37" t="s">
        <v>436</v>
      </c>
      <c r="B18" s="37" t="s">
        <v>437</v>
      </c>
    </row>
    <row r="19" spans="1:2" ht="42" customHeight="1">
      <c r="A19" s="37" t="s">
        <v>438</v>
      </c>
      <c r="B19" s="37" t="s">
        <v>439</v>
      </c>
    </row>
    <row r="20" spans="1:2" ht="42" customHeight="1">
      <c r="A20" s="37" t="s">
        <v>440</v>
      </c>
      <c r="B20" s="37" t="s">
        <v>441</v>
      </c>
    </row>
    <row r="21" spans="1:2" ht="42" customHeight="1">
      <c r="A21" s="37" t="s">
        <v>442</v>
      </c>
      <c r="B21" s="37" t="s">
        <v>443</v>
      </c>
    </row>
    <row r="22" spans="1:2" ht="42" customHeight="1">
      <c r="A22" s="37" t="s">
        <v>444</v>
      </c>
      <c r="B22" s="37" t="s">
        <v>445</v>
      </c>
    </row>
    <row r="23" spans="1:2" ht="42" customHeight="1">
      <c r="A23" s="37" t="s">
        <v>446</v>
      </c>
      <c r="B23" s="37" t="s">
        <v>447</v>
      </c>
    </row>
    <row r="24" spans="1:2" ht="42" customHeight="1">
      <c r="A24" s="37" t="s">
        <v>448</v>
      </c>
      <c r="B24" s="37" t="s">
        <v>449</v>
      </c>
    </row>
    <row r="25" spans="1:2" ht="42" customHeight="1">
      <c r="A25" s="37" t="s">
        <v>450</v>
      </c>
      <c r="B25" s="37" t="s">
        <v>451</v>
      </c>
    </row>
    <row r="26" spans="1:2" ht="42" customHeight="1">
      <c r="A26" s="37" t="s">
        <v>452</v>
      </c>
      <c r="B26" s="37" t="s">
        <v>453</v>
      </c>
    </row>
    <row r="27" spans="1:2" ht="42" customHeight="1">
      <c r="A27" s="37" t="s">
        <v>454</v>
      </c>
      <c r="B27" s="37" t="s">
        <v>455</v>
      </c>
    </row>
    <row r="28" spans="1:2" ht="42" customHeight="1">
      <c r="A28" s="37" t="s">
        <v>456</v>
      </c>
      <c r="B28" s="37" t="s">
        <v>457</v>
      </c>
    </row>
    <row r="29" spans="1:2" ht="42" customHeight="1">
      <c r="A29" s="37" t="s">
        <v>458</v>
      </c>
      <c r="B29" s="37" t="s">
        <v>459</v>
      </c>
    </row>
    <row r="30" spans="1:2" ht="42" customHeight="1">
      <c r="A30" s="37" t="s">
        <v>460</v>
      </c>
      <c r="B30" s="37" t="s">
        <v>461</v>
      </c>
    </row>
    <row r="31" spans="1:2" ht="42" customHeight="1">
      <c r="A31" s="37" t="s">
        <v>462</v>
      </c>
      <c r="B31" s="37" t="s">
        <v>463</v>
      </c>
    </row>
    <row r="32" spans="1:2" ht="42" customHeight="1">
      <c r="A32" s="37" t="s">
        <v>464</v>
      </c>
      <c r="B32" s="37" t="s">
        <v>465</v>
      </c>
    </row>
    <row r="33" spans="1:2" ht="42" customHeight="1">
      <c r="A33" s="37" t="s">
        <v>466</v>
      </c>
      <c r="B33" s="37" t="s">
        <v>467</v>
      </c>
    </row>
    <row r="34" spans="1:2" ht="42" customHeight="1">
      <c r="A34" s="37" t="s">
        <v>468</v>
      </c>
      <c r="B34" s="37" t="s">
        <v>469</v>
      </c>
    </row>
    <row r="35" spans="1:2" ht="42" customHeight="1">
      <c r="A35" s="37" t="s">
        <v>470</v>
      </c>
      <c r="B35" s="37" t="s">
        <v>471</v>
      </c>
    </row>
    <row r="36" spans="1:2" ht="42" customHeight="1">
      <c r="A36" s="37" t="s">
        <v>472</v>
      </c>
      <c r="B36" s="37" t="s">
        <v>473</v>
      </c>
    </row>
    <row r="37" spans="1:2" ht="42" customHeight="1">
      <c r="A37" s="37" t="s">
        <v>474</v>
      </c>
      <c r="B37" s="37" t="s">
        <v>475</v>
      </c>
    </row>
    <row r="38" spans="1:2" ht="42" customHeight="1">
      <c r="A38" s="37" t="s">
        <v>476</v>
      </c>
      <c r="B38" s="37" t="s">
        <v>477</v>
      </c>
    </row>
    <row r="39" spans="1:2" ht="42" customHeight="1">
      <c r="A39" s="37" t="s">
        <v>478</v>
      </c>
      <c r="B39" s="37" t="s">
        <v>479</v>
      </c>
    </row>
    <row r="40" spans="1:2" ht="42" customHeight="1">
      <c r="A40" s="37" t="s">
        <v>480</v>
      </c>
      <c r="B40" s="37" t="s">
        <v>481</v>
      </c>
    </row>
    <row r="41" spans="1:2" ht="42" customHeight="1">
      <c r="A41" s="37" t="s">
        <v>482</v>
      </c>
      <c r="B41" s="37" t="s">
        <v>483</v>
      </c>
    </row>
    <row r="42" spans="1:2" ht="42" customHeight="1">
      <c r="A42" s="37" t="s">
        <v>484</v>
      </c>
      <c r="B42" s="37" t="s">
        <v>485</v>
      </c>
    </row>
    <row r="43" spans="1:2" ht="42" customHeight="1">
      <c r="A43" s="37" t="s">
        <v>486</v>
      </c>
      <c r="B43" s="37" t="s">
        <v>487</v>
      </c>
    </row>
    <row r="44" spans="1:2" ht="42" customHeight="1">
      <c r="A44" s="37" t="s">
        <v>488</v>
      </c>
      <c r="B44" s="37" t="s">
        <v>489</v>
      </c>
    </row>
    <row r="45" spans="1:2" ht="42" customHeight="1">
      <c r="A45" s="37" t="s">
        <v>490</v>
      </c>
      <c r="B45" s="37" t="s">
        <v>491</v>
      </c>
    </row>
    <row r="46" spans="1:2" ht="42" customHeight="1">
      <c r="A46" s="37" t="s">
        <v>492</v>
      </c>
      <c r="B46" s="37" t="s">
        <v>493</v>
      </c>
    </row>
    <row r="47" spans="1:2" ht="42" customHeight="1">
      <c r="A47" s="37" t="s">
        <v>494</v>
      </c>
      <c r="B47" s="37" t="s">
        <v>495</v>
      </c>
    </row>
    <row r="48" spans="1:2" ht="42" customHeight="1">
      <c r="A48" s="37" t="s">
        <v>496</v>
      </c>
      <c r="B48" s="37" t="s">
        <v>497</v>
      </c>
    </row>
    <row r="49" spans="1:2" ht="42" customHeight="1">
      <c r="A49" s="37" t="s">
        <v>498</v>
      </c>
      <c r="B49" s="37" t="s">
        <v>499</v>
      </c>
    </row>
    <row r="50" spans="1:2" ht="42" customHeight="1">
      <c r="A50" s="37" t="s">
        <v>500</v>
      </c>
      <c r="B50" s="37" t="s">
        <v>501</v>
      </c>
    </row>
    <row r="51" spans="1:2" ht="42" customHeight="1">
      <c r="A51" s="37" t="s">
        <v>502</v>
      </c>
      <c r="B51" s="37" t="s">
        <v>503</v>
      </c>
    </row>
    <row r="52" spans="1:2" ht="42" customHeight="1">
      <c r="A52" s="37" t="s">
        <v>504</v>
      </c>
      <c r="B52" s="37" t="s">
        <v>505</v>
      </c>
    </row>
    <row r="53" spans="1:3" ht="42" customHeight="1">
      <c r="A53" s="45" t="s">
        <v>506</v>
      </c>
      <c r="B53" s="37" t="s">
        <v>507</v>
      </c>
      <c r="C53" s="38" t="s">
        <v>563</v>
      </c>
    </row>
    <row r="54" spans="1:2" ht="42" customHeight="1">
      <c r="A54" s="37" t="s">
        <v>508</v>
      </c>
      <c r="B54" s="37" t="s">
        <v>509</v>
      </c>
    </row>
    <row r="55" spans="1:2" ht="42" customHeight="1">
      <c r="A55" s="37" t="s">
        <v>510</v>
      </c>
      <c r="B55" s="37" t="s">
        <v>511</v>
      </c>
    </row>
    <row r="56" spans="1:2" ht="42" customHeight="1">
      <c r="A56" s="37" t="s">
        <v>512</v>
      </c>
      <c r="B56" s="37" t="s">
        <v>513</v>
      </c>
    </row>
    <row r="57" spans="1:2" ht="42" customHeight="1">
      <c r="A57" s="37" t="s">
        <v>514</v>
      </c>
      <c r="B57" s="37" t="s">
        <v>515</v>
      </c>
    </row>
    <row r="58" spans="1:2" ht="42" customHeight="1">
      <c r="A58" s="37" t="s">
        <v>516</v>
      </c>
      <c r="B58" s="37" t="s">
        <v>517</v>
      </c>
    </row>
    <row r="59" spans="1:2" ht="42" customHeight="1">
      <c r="A59" s="37" t="s">
        <v>518</v>
      </c>
      <c r="B59" s="37" t="s">
        <v>519</v>
      </c>
    </row>
    <row r="60" spans="1:2" ht="42" customHeight="1">
      <c r="A60" s="37" t="s">
        <v>520</v>
      </c>
      <c r="B60" s="37" t="s">
        <v>521</v>
      </c>
    </row>
    <row r="61" spans="1:2" ht="42" customHeight="1">
      <c r="A61" s="37" t="s">
        <v>522</v>
      </c>
      <c r="B61" s="37" t="s">
        <v>523</v>
      </c>
    </row>
    <row r="62" spans="1:2" ht="42" customHeight="1">
      <c r="A62" s="37" t="s">
        <v>524</v>
      </c>
      <c r="B62" s="37" t="s">
        <v>525</v>
      </c>
    </row>
    <row r="63" spans="1:2" ht="42" customHeight="1">
      <c r="A63" s="37" t="s">
        <v>526</v>
      </c>
      <c r="B63" s="37" t="s">
        <v>527</v>
      </c>
    </row>
    <row r="64" spans="1:2" ht="42" customHeight="1">
      <c r="A64" s="37" t="s">
        <v>528</v>
      </c>
      <c r="B64" s="37" t="s">
        <v>529</v>
      </c>
    </row>
    <row r="65" spans="1:2" ht="42" customHeight="1">
      <c r="A65" s="37" t="s">
        <v>530</v>
      </c>
      <c r="B65" s="37" t="s">
        <v>531</v>
      </c>
    </row>
    <row r="66" spans="1:2" ht="42" customHeight="1">
      <c r="A66" s="37" t="s">
        <v>532</v>
      </c>
      <c r="B66" s="37" t="s">
        <v>533</v>
      </c>
    </row>
    <row r="67" spans="1:2" ht="42" customHeight="1">
      <c r="A67" s="37" t="s">
        <v>534</v>
      </c>
      <c r="B67" s="37" t="s">
        <v>535</v>
      </c>
    </row>
    <row r="68" spans="1:2" ht="42" customHeight="1">
      <c r="A68" s="37" t="s">
        <v>536</v>
      </c>
      <c r="B68" s="37" t="s">
        <v>537</v>
      </c>
    </row>
    <row r="69" spans="1:2" ht="42" customHeight="1">
      <c r="A69" s="37" t="s">
        <v>538</v>
      </c>
      <c r="B69" s="37" t="s">
        <v>539</v>
      </c>
    </row>
    <row r="70" spans="1:2" ht="42" customHeight="1">
      <c r="A70" s="37" t="s">
        <v>540</v>
      </c>
      <c r="B70" s="37" t="s">
        <v>541</v>
      </c>
    </row>
    <row r="71" spans="1:2" ht="42" customHeight="1">
      <c r="A71" s="37" t="s">
        <v>542</v>
      </c>
      <c r="B71" s="37" t="s">
        <v>543</v>
      </c>
    </row>
    <row r="72" spans="1:2" ht="42" customHeight="1">
      <c r="A72" s="37" t="s">
        <v>544</v>
      </c>
      <c r="B72" s="37" t="s">
        <v>545</v>
      </c>
    </row>
    <row r="73" spans="1:2" ht="42" customHeight="1">
      <c r="A73" s="37" t="s">
        <v>546</v>
      </c>
      <c r="B73" s="37" t="s">
        <v>547</v>
      </c>
    </row>
    <row r="74" spans="1:2" ht="42" customHeight="1">
      <c r="A74" s="37" t="s">
        <v>548</v>
      </c>
      <c r="B74" s="37" t="s">
        <v>549</v>
      </c>
    </row>
    <row r="75" spans="1:2" ht="42" customHeight="1">
      <c r="A75" s="37" t="s">
        <v>550</v>
      </c>
      <c r="B75" s="37" t="s">
        <v>551</v>
      </c>
    </row>
    <row r="76" spans="1:2" ht="42" customHeight="1">
      <c r="A76" s="37" t="s">
        <v>552</v>
      </c>
      <c r="B76" s="37" t="s">
        <v>553</v>
      </c>
    </row>
    <row r="77" spans="1:2" ht="42" customHeight="1">
      <c r="A77" s="37" t="s">
        <v>554</v>
      </c>
      <c r="B77" s="37" t="s">
        <v>555</v>
      </c>
    </row>
    <row r="78" spans="1:2" ht="42" customHeight="1">
      <c r="A78" s="37" t="s">
        <v>556</v>
      </c>
      <c r="B78" s="37" t="s">
        <v>557</v>
      </c>
    </row>
    <row r="79" spans="1:2" ht="42" customHeight="1">
      <c r="A79" s="37" t="s">
        <v>558</v>
      </c>
      <c r="B79" s="37" t="s">
        <v>559</v>
      </c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2014-11-30T00:22:18Z</cp:lastPrinted>
  <dcterms:created xsi:type="dcterms:W3CDTF">1996-10-21T11:03:58Z</dcterms:created>
  <dcterms:modified xsi:type="dcterms:W3CDTF">2014-11-30T03:49:18Z</dcterms:modified>
  <cp:category/>
  <cp:version/>
  <cp:contentType/>
  <cp:contentStatus/>
</cp:coreProperties>
</file>