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320" windowHeight="11505" tabRatio="798" firstSheet="1" activeTab="1"/>
  </bookViews>
  <sheets>
    <sheet name="Feuil1 ne pas supprimer" sheetId="1" state="hidden" r:id="rId1"/>
    <sheet name="Bureaux de vote" sheetId="2" r:id="rId2"/>
    <sheet name="par communes" sheetId="3" r:id="rId3"/>
    <sheet name="par section et circo PF" sheetId="4" r:id="rId4"/>
    <sheet name="Par section et circo PF V 2" sheetId="5" r:id="rId5"/>
    <sheet name="Feuil1" sheetId="6" r:id="rId6"/>
  </sheets>
  <definedNames>
    <definedName name="_xlnm.Print_Titles" localSheetId="1">'Bureaux de vote'!$A:$I,'Bureaux de vote'!$1:$5</definedName>
    <definedName name="_xlnm.Print_Titles" localSheetId="3">'par section et circo PF'!$A:$I</definedName>
  </definedNames>
  <calcPr fullCalcOnLoad="1"/>
</workbook>
</file>

<file path=xl/sharedStrings.xml><?xml version="1.0" encoding="utf-8"?>
<sst xmlns="http://schemas.openxmlformats.org/spreadsheetml/2006/main" count="1648" uniqueCount="184">
  <si>
    <t>Section</t>
  </si>
  <si>
    <t>Commune</t>
  </si>
  <si>
    <t>Bureau de vote</t>
  </si>
  <si>
    <t>Nb.Votants</t>
  </si>
  <si>
    <t>Nb.Exprimes</t>
  </si>
  <si>
    <t>%</t>
  </si>
  <si>
    <t>Première section des îles du vent</t>
  </si>
  <si>
    <t>Arue</t>
  </si>
  <si>
    <t>Moorea-Maiao</t>
  </si>
  <si>
    <t>Pirae</t>
  </si>
  <si>
    <t>Hitia'a O Te ra</t>
  </si>
  <si>
    <t>Papara</t>
  </si>
  <si>
    <t>Taiarapu-Est</t>
  </si>
  <si>
    <t>Taiarapu-Ouest</t>
  </si>
  <si>
    <t>Troisième section des îles du vent</t>
  </si>
  <si>
    <t>Punaauia</t>
  </si>
  <si>
    <t>Section des îles sous le vent</t>
  </si>
  <si>
    <t>Bora-Bora</t>
  </si>
  <si>
    <t>Tahaa</t>
  </si>
  <si>
    <t>Taputapuatea</t>
  </si>
  <si>
    <t>Tumaraa</t>
  </si>
  <si>
    <t>Anaa</t>
  </si>
  <si>
    <t>Reao</t>
  </si>
  <si>
    <t>Tatakoto</t>
  </si>
  <si>
    <t>Tureia</t>
  </si>
  <si>
    <t>Fatu Hiva</t>
  </si>
  <si>
    <t>Hiva Oa</t>
  </si>
  <si>
    <t>Nuku Hiva</t>
  </si>
  <si>
    <t>Tahuata</t>
  </si>
  <si>
    <t>PIRAE</t>
  </si>
  <si>
    <t>HITIA'A O TE RA</t>
  </si>
  <si>
    <t>MAHINA</t>
  </si>
  <si>
    <t>PAEA</t>
  </si>
  <si>
    <t>PAPARA</t>
  </si>
  <si>
    <t>TAIARAPU-EST</t>
  </si>
  <si>
    <t>TAIARAPU-OUEST</t>
  </si>
  <si>
    <t>TEVA I UTA</t>
  </si>
  <si>
    <t>FAA'A</t>
  </si>
  <si>
    <t>PUNAAUIA</t>
  </si>
  <si>
    <t>BORA-BORA</t>
  </si>
  <si>
    <t>HUAHINE</t>
  </si>
  <si>
    <t>MAUPITI</t>
  </si>
  <si>
    <t>TAHA'A</t>
  </si>
  <si>
    <t>TAPUTAPUATEA</t>
  </si>
  <si>
    <t>TUMARAA</t>
  </si>
  <si>
    <t>UTUROA</t>
  </si>
  <si>
    <t>ARUTUA</t>
  </si>
  <si>
    <t>FAKARAVA</t>
  </si>
  <si>
    <t>MANIHI</t>
  </si>
  <si>
    <t>RANGIROA</t>
  </si>
  <si>
    <t>TAKAROA</t>
  </si>
  <si>
    <t>ANAA</t>
  </si>
  <si>
    <t>FANGATAU</t>
  </si>
  <si>
    <t>GAMBIER</t>
  </si>
  <si>
    <t>HAO</t>
  </si>
  <si>
    <t>HIKUERU</t>
  </si>
  <si>
    <t>MAKEMO</t>
  </si>
  <si>
    <t>NAPUKA</t>
  </si>
  <si>
    <t>NUKUTAVAKE</t>
  </si>
  <si>
    <t>PUKAPUKA</t>
  </si>
  <si>
    <t>REAO</t>
  </si>
  <si>
    <t>TATAKOTO</t>
  </si>
  <si>
    <t>TUREIA</t>
  </si>
  <si>
    <t>FATU HIVA</t>
  </si>
  <si>
    <t>HIVA OA</t>
  </si>
  <si>
    <t>NUKU HIVA</t>
  </si>
  <si>
    <t>TAHUATA</t>
  </si>
  <si>
    <t>UA HUKA</t>
  </si>
  <si>
    <t>UA POU</t>
  </si>
  <si>
    <t>RAIVAVAE</t>
  </si>
  <si>
    <t>RAPA</t>
  </si>
  <si>
    <t>RIMATARA</t>
  </si>
  <si>
    <t>RURUTU</t>
  </si>
  <si>
    <t>TUBUAI</t>
  </si>
  <si>
    <t>Abstention</t>
  </si>
  <si>
    <t>blancs et nuls</t>
  </si>
  <si>
    <t>Taux participation</t>
  </si>
  <si>
    <t>Voix Obtenues</t>
  </si>
  <si>
    <t>Deuxième section des îles du vent</t>
  </si>
  <si>
    <t>Communes</t>
  </si>
  <si>
    <t>Nb de Bureau de vote</t>
  </si>
  <si>
    <t>Nb. Exprimes</t>
  </si>
  <si>
    <t>NumS</t>
  </si>
  <si>
    <t>Liste</t>
  </si>
  <si>
    <t>VoixObtenues</t>
  </si>
  <si>
    <t>Nb de Communes</t>
  </si>
  <si>
    <t>SECTION DES ÎLES SOUS LE VENT</t>
  </si>
  <si>
    <t>Nb. bureaux de vote</t>
  </si>
  <si>
    <t>CIRCONSCRIPTION POLYNESIE FRANÇAISE</t>
  </si>
  <si>
    <t>Nb de bureaux de vote saisis</t>
  </si>
  <si>
    <t xml:space="preserve"> Nb. inscrits</t>
  </si>
  <si>
    <t>Nb. Votants</t>
  </si>
  <si>
    <t>par section et circonscription</t>
  </si>
  <si>
    <t>Sections</t>
  </si>
  <si>
    <t>sur 233</t>
  </si>
  <si>
    <t>1ère section des îles du vent</t>
  </si>
  <si>
    <t>2ème SECTION DES ÎLES DU VENT</t>
  </si>
  <si>
    <t>2ème section des îles du vent</t>
  </si>
  <si>
    <t>3ème section des îles du vent</t>
  </si>
  <si>
    <t>Section des Tuamotu Ouest</t>
  </si>
  <si>
    <t>Section des îles Sous-le-vent</t>
  </si>
  <si>
    <t>Section des Tuamotu Est et Gambier</t>
  </si>
  <si>
    <t>Section des Marquises</t>
  </si>
  <si>
    <t>Section des Australes</t>
  </si>
  <si>
    <t>SECTION DES TUAMOTU OUEST</t>
  </si>
  <si>
    <t>SECTION DES TUAMOTU EST ET GAMBIER</t>
  </si>
  <si>
    <t>SECTION DES MARQUISES</t>
  </si>
  <si>
    <t>SECTION DES AUSTRALES</t>
  </si>
  <si>
    <t>1ère SECTION DES ÎLES DU VENT</t>
  </si>
  <si>
    <t>3ème SECTION DES ÎLES DU VENT</t>
  </si>
  <si>
    <t>par bureaux de vote</t>
  </si>
  <si>
    <t>Par commune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</si>
  <si>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</si>
  <si>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</si>
  <si>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</si>
  <si>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</si>
  <si>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</si>
  <si>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</si>
  <si>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</si>
  <si>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</si>
  <si>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voix</t>
  </si>
  <si>
    <t>Circonscription PF</t>
  </si>
  <si>
    <t>TAHOERAA HUIRAATIRA</t>
  </si>
  <si>
    <t>A TI'A PORINETIA</t>
  </si>
  <si>
    <t>Nb.inscrits</t>
  </si>
  <si>
    <t>Nb.Absention</t>
  </si>
  <si>
    <t xml:space="preserve"> Nb.BlancsNuls</t>
  </si>
  <si>
    <t>Papeete</t>
  </si>
  <si>
    <t>Mahina</t>
  </si>
  <si>
    <t>Paea</t>
  </si>
  <si>
    <t>Teva I Uta</t>
  </si>
  <si>
    <t>Faa'a</t>
  </si>
  <si>
    <t>Huahine</t>
  </si>
  <si>
    <t>Maupiti</t>
  </si>
  <si>
    <t>Uturoa</t>
  </si>
  <si>
    <t>Section des îles Tuamotu Ouest</t>
  </si>
  <si>
    <t>Arutua</t>
  </si>
  <si>
    <t>Fakarava</t>
  </si>
  <si>
    <t>Manihi</t>
  </si>
  <si>
    <t>Rangiroa</t>
  </si>
  <si>
    <t>Takaroa</t>
  </si>
  <si>
    <t>Section des îles Tuamotu Est et Gambier</t>
  </si>
  <si>
    <t>Fangatau</t>
  </si>
  <si>
    <t>Gambier</t>
  </si>
  <si>
    <t>Hao</t>
  </si>
  <si>
    <t>Hikueru</t>
  </si>
  <si>
    <t>Makemo</t>
  </si>
  <si>
    <t>Napuka</t>
  </si>
  <si>
    <t>Nukutavake</t>
  </si>
  <si>
    <t>Pukapuka</t>
  </si>
  <si>
    <t>Section des îles Marquises</t>
  </si>
  <si>
    <t>Ua Huka</t>
  </si>
  <si>
    <t>Ua Pou</t>
  </si>
  <si>
    <t>Section des îles Australes</t>
  </si>
  <si>
    <t>Raivavae</t>
  </si>
  <si>
    <t>Rapa</t>
  </si>
  <si>
    <t>Rimatara</t>
  </si>
  <si>
    <t>Rurutu</t>
  </si>
  <si>
    <t>Tubuai</t>
  </si>
  <si>
    <t>MOOREA-MAIAO</t>
  </si>
  <si>
    <t>ARUE</t>
  </si>
  <si>
    <t>PAPEETE</t>
  </si>
  <si>
    <t xml:space="preserve"> </t>
  </si>
  <si>
    <t>CODES COULEURS RVB</t>
  </si>
  <si>
    <t>R</t>
  </si>
  <si>
    <t>V</t>
  </si>
  <si>
    <t>B</t>
  </si>
  <si>
    <t>taux de participation par rapport aux exprimés</t>
  </si>
  <si>
    <t>taux de participation par rapport aux votants</t>
  </si>
  <si>
    <t>ELECTIONS - RESULTATS PARTIELS ET PROVISOIRES - 2ème TOUR</t>
  </si>
  <si>
    <t>Liste 1 UPLD</t>
  </si>
  <si>
    <t>Liste 2 Tahoeraa Huiraatira</t>
  </si>
  <si>
    <t>Liste 3                       A Ti'a Porinetia</t>
  </si>
  <si>
    <t>Listes</t>
  </si>
  <si>
    <t>Liste 1  -UPLD</t>
  </si>
  <si>
    <t>Liste 2 - Tahoeraa Huiraatira</t>
  </si>
  <si>
    <t>Liste 3 - A Ti'a Porinetia</t>
  </si>
  <si>
    <t>Liste 3                                  A Ti'a Porinetia</t>
  </si>
  <si>
    <t>UNION POUR LA DEMOCRATIE</t>
  </si>
  <si>
    <t>19h25</t>
  </si>
  <si>
    <t>ELECTIONS - RESULTATS PROVISOIRES - 2ND TOUR</t>
  </si>
  <si>
    <t>05/05/2013-22:17</t>
  </si>
  <si>
    <t>22h30</t>
  </si>
  <si>
    <t>ELECTIONS - RESULTATS  COMPLETS PROVISOIRES - 2ème TOUR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</si>
</sst>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%"/>
    <numFmt numFmtId="171" formatCode="[$-40C]dddd\ d\ mmmm\ yyyy"/>
    <numFmt numFmtId="172" formatCode="0.000000000"/>
    <numFmt numFmtId="173" formatCode="0.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B5D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C4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0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38" fillId="33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15" fontId="0" fillId="0" borderId="0" xfId="0" applyNumberFormat="1" applyAlignment="1">
      <alignment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38" fillId="33" borderId="13" xfId="0" applyFont="1" applyFill="1" applyBorder="1" applyAlignment="1">
      <alignment/>
    </xf>
    <xf numFmtId="2" fontId="38" fillId="33" borderId="0" xfId="0" applyNumberFormat="1" applyFont="1" applyFill="1" applyAlignment="1">
      <alignment/>
    </xf>
    <xf numFmtId="2" fontId="38" fillId="33" borderId="13" xfId="0" applyNumberFormat="1" applyFont="1" applyFill="1" applyBorder="1" applyAlignment="1">
      <alignment/>
    </xf>
    <xf numFmtId="2" fontId="38" fillId="33" borderId="11" xfId="5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0" fillId="0" borderId="0" xfId="0" applyFont="1" applyAlignment="1">
      <alignment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Border="1" applyAlignment="1">
      <alignment horizontal="center" vertical="center"/>
    </xf>
    <xf numFmtId="2" fontId="38" fillId="33" borderId="0" xfId="0" applyNumberFormat="1" applyFont="1" applyFill="1" applyBorder="1" applyAlignment="1">
      <alignment vertical="center" wrapText="1"/>
    </xf>
    <xf numFmtId="0" fontId="38" fillId="33" borderId="13" xfId="0" applyFont="1" applyFill="1" applyBorder="1" applyAlignment="1">
      <alignment horizontal="center" vertical="center"/>
    </xf>
    <xf numFmtId="2" fontId="38" fillId="33" borderId="11" xfId="0" applyNumberFormat="1" applyFont="1" applyFill="1" applyBorder="1" applyAlignment="1">
      <alignment vertical="center" wrapText="1"/>
    </xf>
    <xf numFmtId="2" fontId="38" fillId="33" borderId="14" xfId="0" applyNumberFormat="1" applyFont="1" applyFill="1" applyBorder="1" applyAlignment="1">
      <alignment vertical="center" wrapText="1"/>
    </xf>
    <xf numFmtId="2" fontId="38" fillId="33" borderId="13" xfId="0" applyNumberFormat="1" applyFont="1" applyFill="1" applyBorder="1" applyAlignment="1">
      <alignment vertical="center" wrapText="1"/>
    </xf>
    <xf numFmtId="2" fontId="38" fillId="0" borderId="11" xfId="0" applyNumberFormat="1" applyFont="1" applyBorder="1" applyAlignment="1">
      <alignment/>
    </xf>
    <xf numFmtId="2" fontId="38" fillId="0" borderId="14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38" fillId="0" borderId="0" xfId="0" applyNumberFormat="1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2" fontId="38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38" fillId="0" borderId="14" xfId="0" applyNumberFormat="1" applyFont="1" applyFill="1" applyBorder="1" applyAlignment="1">
      <alignment/>
    </xf>
    <xf numFmtId="0" fontId="40" fillId="0" borderId="10" xfId="0" applyFont="1" applyBorder="1" applyAlignment="1">
      <alignment/>
    </xf>
    <xf numFmtId="0" fontId="38" fillId="0" borderId="15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8" fillId="33" borderId="17" xfId="0" applyFont="1" applyFill="1" applyBorder="1" applyAlignment="1">
      <alignment/>
    </xf>
    <xf numFmtId="0" fontId="38" fillId="33" borderId="18" xfId="0" applyFont="1" applyFill="1" applyBorder="1" applyAlignment="1">
      <alignment/>
    </xf>
    <xf numFmtId="2" fontId="38" fillId="33" borderId="18" xfId="0" applyNumberFormat="1" applyFont="1" applyFill="1" applyBorder="1" applyAlignment="1">
      <alignment/>
    </xf>
    <xf numFmtId="2" fontId="38" fillId="33" borderId="19" xfId="0" applyNumberFormat="1" applyFont="1" applyFill="1" applyBorder="1" applyAlignment="1">
      <alignment/>
    </xf>
    <xf numFmtId="2" fontId="38" fillId="33" borderId="18" xfId="0" applyNumberFormat="1" applyFont="1" applyFill="1" applyBorder="1" applyAlignment="1">
      <alignment vertical="center" wrapText="1"/>
    </xf>
    <xf numFmtId="2" fontId="38" fillId="33" borderId="2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9" fontId="0" fillId="0" borderId="0" xfId="50" applyFont="1" applyAlignment="1">
      <alignment/>
    </xf>
    <xf numFmtId="0" fontId="0" fillId="0" borderId="0" xfId="0" applyAlignment="1">
      <alignment/>
    </xf>
    <xf numFmtId="0" fontId="38" fillId="0" borderId="11" xfId="0" applyFont="1" applyBorder="1" applyAlignment="1">
      <alignment wrapText="1"/>
    </xf>
    <xf numFmtId="0" fontId="0" fillId="34" borderId="12" xfId="0" applyFill="1" applyBorder="1" applyAlignment="1">
      <alignment/>
    </xf>
    <xf numFmtId="0" fontId="41" fillId="0" borderId="21" xfId="0" applyFont="1" applyBorder="1" applyAlignment="1">
      <alignment/>
    </xf>
    <xf numFmtId="10" fontId="41" fillId="0" borderId="21" xfId="50" applyNumberFormat="1" applyFont="1" applyBorder="1" applyAlignment="1">
      <alignment/>
    </xf>
    <xf numFmtId="0" fontId="38" fillId="34" borderId="0" xfId="0" applyFont="1" applyFill="1" applyAlignment="1">
      <alignment/>
    </xf>
    <xf numFmtId="2" fontId="38" fillId="34" borderId="0" xfId="0" applyNumberFormat="1" applyFont="1" applyFill="1" applyAlignment="1">
      <alignment/>
    </xf>
    <xf numFmtId="0" fontId="38" fillId="34" borderId="11" xfId="0" applyFont="1" applyFill="1" applyBorder="1" applyAlignment="1">
      <alignment/>
    </xf>
    <xf numFmtId="0" fontId="0" fillId="34" borderId="21" xfId="0" applyFill="1" applyBorder="1" applyAlignment="1">
      <alignment/>
    </xf>
    <xf numFmtId="0" fontId="38" fillId="34" borderId="15" xfId="0" applyFont="1" applyFill="1" applyBorder="1" applyAlignment="1">
      <alignment vertical="center" wrapText="1"/>
    </xf>
    <xf numFmtId="0" fontId="38" fillId="34" borderId="22" xfId="0" applyFont="1" applyFill="1" applyBorder="1" applyAlignment="1">
      <alignment vertical="center" wrapText="1"/>
    </xf>
    <xf numFmtId="0" fontId="38" fillId="34" borderId="16" xfId="0" applyFont="1" applyFill="1" applyBorder="1" applyAlignment="1">
      <alignment vertical="center" wrapText="1"/>
    </xf>
    <xf numFmtId="0" fontId="40" fillId="34" borderId="16" xfId="0" applyFont="1" applyFill="1" applyBorder="1" applyAlignment="1">
      <alignment/>
    </xf>
    <xf numFmtId="0" fontId="38" fillId="34" borderId="10" xfId="0" applyFont="1" applyFill="1" applyBorder="1" applyAlignment="1">
      <alignment vertical="center" wrapText="1"/>
    </xf>
    <xf numFmtId="0" fontId="38" fillId="34" borderId="0" xfId="0" applyFont="1" applyFill="1" applyBorder="1" applyAlignment="1">
      <alignment/>
    </xf>
    <xf numFmtId="2" fontId="38" fillId="34" borderId="0" xfId="0" applyNumberFormat="1" applyFont="1" applyFill="1" applyBorder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10" fontId="41" fillId="0" borderId="0" xfId="5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0" fillId="0" borderId="27" xfId="0" applyNumberFormat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2" fontId="0" fillId="33" borderId="27" xfId="0" applyNumberFormat="1" applyFill="1" applyBorder="1" applyAlignment="1">
      <alignment vertical="center"/>
    </xf>
    <xf numFmtId="2" fontId="0" fillId="33" borderId="28" xfId="0" applyNumberFormat="1" applyFill="1" applyBorder="1" applyAlignment="1">
      <alignment vertical="center"/>
    </xf>
    <xf numFmtId="2" fontId="0" fillId="33" borderId="26" xfId="0" applyNumberFormat="1" applyFill="1" applyBorder="1" applyAlignment="1">
      <alignment vertical="center"/>
    </xf>
    <xf numFmtId="2" fontId="0" fillId="0" borderId="28" xfId="0" applyNumberFormat="1" applyFill="1" applyBorder="1" applyAlignment="1">
      <alignment vertical="center"/>
    </xf>
    <xf numFmtId="0" fontId="38" fillId="35" borderId="29" xfId="0" applyFont="1" applyFill="1" applyBorder="1" applyAlignment="1">
      <alignment vertical="center" wrapText="1"/>
    </xf>
    <xf numFmtId="2" fontId="0" fillId="0" borderId="26" xfId="0" applyNumberFormat="1" applyFill="1" applyBorder="1" applyAlignment="1">
      <alignment vertical="center"/>
    </xf>
    <xf numFmtId="0" fontId="38" fillId="36" borderId="24" xfId="0" applyFont="1" applyFill="1" applyBorder="1" applyAlignment="1">
      <alignment vertical="center" wrapText="1"/>
    </xf>
    <xf numFmtId="2" fontId="38" fillId="33" borderId="14" xfId="50" applyNumberFormat="1" applyFont="1" applyFill="1" applyBorder="1" applyAlignment="1">
      <alignment/>
    </xf>
    <xf numFmtId="3" fontId="38" fillId="33" borderId="0" xfId="0" applyNumberFormat="1" applyFont="1" applyFill="1" applyAlignment="1">
      <alignment/>
    </xf>
    <xf numFmtId="3" fontId="38" fillId="33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8" fillId="34" borderId="15" xfId="0" applyNumberFormat="1" applyFont="1" applyFill="1" applyBorder="1" applyAlignment="1">
      <alignment vertical="center" wrapText="1"/>
    </xf>
    <xf numFmtId="3" fontId="38" fillId="34" borderId="0" xfId="0" applyNumberFormat="1" applyFont="1" applyFill="1" applyAlignment="1">
      <alignment/>
    </xf>
    <xf numFmtId="3" fontId="38" fillId="33" borderId="18" xfId="0" applyNumberFormat="1" applyFont="1" applyFill="1" applyBorder="1" applyAlignment="1">
      <alignment/>
    </xf>
    <xf numFmtId="3" fontId="38" fillId="33" borderId="11" xfId="0" applyNumberFormat="1" applyFont="1" applyFill="1" applyBorder="1" applyAlignment="1">
      <alignment/>
    </xf>
    <xf numFmtId="3" fontId="38" fillId="33" borderId="14" xfId="0" applyNumberFormat="1" applyFont="1" applyFill="1" applyBorder="1" applyAlignment="1">
      <alignment/>
    </xf>
    <xf numFmtId="3" fontId="38" fillId="34" borderId="14" xfId="0" applyNumberFormat="1" applyFont="1" applyFill="1" applyBorder="1" applyAlignment="1">
      <alignment/>
    </xf>
    <xf numFmtId="3" fontId="38" fillId="34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38" fillId="33" borderId="19" xfId="0" applyNumberFormat="1" applyFont="1" applyFill="1" applyBorder="1" applyAlignment="1">
      <alignment/>
    </xf>
    <xf numFmtId="3" fontId="0" fillId="0" borderId="0" xfId="0" applyNumberFormat="1" applyAlignment="1">
      <alignment wrapText="1"/>
    </xf>
    <xf numFmtId="3" fontId="38" fillId="0" borderId="0" xfId="0" applyNumberFormat="1" applyFont="1" applyAlignment="1">
      <alignment wrapText="1"/>
    </xf>
    <xf numFmtId="3" fontId="0" fillId="0" borderId="10" xfId="0" applyNumberFormat="1" applyBorder="1" applyAlignment="1">
      <alignment/>
    </xf>
    <xf numFmtId="3" fontId="38" fillId="0" borderId="15" xfId="0" applyNumberFormat="1" applyFont="1" applyBorder="1" applyAlignment="1">
      <alignment vertical="center" wrapText="1"/>
    </xf>
    <xf numFmtId="3" fontId="38" fillId="0" borderId="0" xfId="0" applyNumberFormat="1" applyFont="1" applyAlignment="1">
      <alignment/>
    </xf>
    <xf numFmtId="3" fontId="38" fillId="0" borderId="22" xfId="0" applyNumberFormat="1" applyFont="1" applyBorder="1" applyAlignment="1">
      <alignment vertical="center" wrapText="1"/>
    </xf>
    <xf numFmtId="3" fontId="38" fillId="33" borderId="0" xfId="0" applyNumberFormat="1" applyFont="1" applyFill="1" applyBorder="1" applyAlignment="1">
      <alignment vertical="center" wrapText="1"/>
    </xf>
    <xf numFmtId="3" fontId="38" fillId="33" borderId="0" xfId="0" applyNumberFormat="1" applyFont="1" applyFill="1" applyBorder="1" applyAlignment="1">
      <alignment/>
    </xf>
    <xf numFmtId="3" fontId="38" fillId="33" borderId="14" xfId="0" applyNumberFormat="1" applyFont="1" applyFill="1" applyBorder="1" applyAlignment="1">
      <alignment vertical="center" wrapText="1"/>
    </xf>
    <xf numFmtId="3" fontId="38" fillId="34" borderId="16" xfId="0" applyNumberFormat="1" applyFont="1" applyFill="1" applyBorder="1" applyAlignment="1">
      <alignment vertical="center" wrapText="1"/>
    </xf>
    <xf numFmtId="3" fontId="38" fillId="0" borderId="11" xfId="0" applyNumberFormat="1" applyFont="1" applyBorder="1" applyAlignment="1">
      <alignment/>
    </xf>
    <xf numFmtId="3" fontId="38" fillId="0" borderId="1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38" fillId="34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31" xfId="0" applyNumberFormat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33" borderId="31" xfId="0" applyNumberFormat="1" applyFill="1" applyBorder="1" applyAlignment="1">
      <alignment vertical="center"/>
    </xf>
    <xf numFmtId="3" fontId="0" fillId="33" borderId="11" xfId="0" applyNumberFormat="1" applyFill="1" applyBorder="1" applyAlignment="1">
      <alignment vertical="center"/>
    </xf>
    <xf numFmtId="3" fontId="0" fillId="33" borderId="25" xfId="0" applyNumberFormat="1" applyFill="1" applyBorder="1" applyAlignment="1">
      <alignment vertical="center"/>
    </xf>
    <xf numFmtId="15" fontId="40" fillId="0" borderId="0" xfId="0" applyNumberFormat="1" applyFont="1" applyAlignment="1">
      <alignment/>
    </xf>
    <xf numFmtId="0" fontId="0" fillId="37" borderId="0" xfId="0" applyFill="1" applyAlignment="1">
      <alignment/>
    </xf>
    <xf numFmtId="9" fontId="41" fillId="0" borderId="21" xfId="50" applyFont="1" applyBorder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3" fontId="0" fillId="39" borderId="0" xfId="0" applyNumberFormat="1" applyFill="1" applyAlignment="1">
      <alignment/>
    </xf>
    <xf numFmtId="2" fontId="0" fillId="39" borderId="11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42" fillId="0" borderId="21" xfId="0" applyNumberFormat="1" applyFont="1" applyBorder="1" applyAlignment="1">
      <alignment/>
    </xf>
    <xf numFmtId="0" fontId="4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3" fontId="38" fillId="0" borderId="0" xfId="0" applyNumberFormat="1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3" fontId="38" fillId="0" borderId="0" xfId="0" applyNumberFormat="1" applyFont="1" applyBorder="1" applyAlignment="1">
      <alignment/>
    </xf>
    <xf numFmtId="3" fontId="38" fillId="0" borderId="0" xfId="0" applyNumberFormat="1" applyFont="1" applyBorder="1" applyAlignment="1">
      <alignment wrapText="1"/>
    </xf>
    <xf numFmtId="2" fontId="38" fillId="33" borderId="0" xfId="0" applyNumberFormat="1" applyFont="1" applyFill="1" applyBorder="1" applyAlignment="1">
      <alignment/>
    </xf>
    <xf numFmtId="0" fontId="38" fillId="0" borderId="14" xfId="0" applyFont="1" applyBorder="1" applyAlignment="1">
      <alignment/>
    </xf>
    <xf numFmtId="2" fontId="38" fillId="33" borderId="19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/>
    </xf>
    <xf numFmtId="2" fontId="22" fillId="0" borderId="0" xfId="50" applyNumberFormat="1" applyFont="1" applyFill="1" applyBorder="1" applyAlignment="1">
      <alignment/>
    </xf>
    <xf numFmtId="2" fontId="38" fillId="0" borderId="0" xfId="5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3" fontId="0" fillId="38" borderId="0" xfId="0" applyNumberFormat="1" applyFill="1" applyAlignment="1">
      <alignment/>
    </xf>
    <xf numFmtId="3" fontId="0" fillId="38" borderId="11" xfId="0" applyNumberFormat="1" applyFill="1" applyBorder="1" applyAlignment="1">
      <alignment/>
    </xf>
    <xf numFmtId="0" fontId="0" fillId="38" borderId="10" xfId="0" applyFill="1" applyBorder="1" applyAlignment="1">
      <alignment/>
    </xf>
    <xf numFmtId="3" fontId="0" fillId="38" borderId="10" xfId="0" applyNumberFormat="1" applyFill="1" applyBorder="1" applyAlignment="1">
      <alignment/>
    </xf>
    <xf numFmtId="3" fontId="0" fillId="38" borderId="12" xfId="0" applyNumberFormat="1" applyFill="1" applyBorder="1" applyAlignment="1">
      <alignment/>
    </xf>
    <xf numFmtId="2" fontId="0" fillId="38" borderId="10" xfId="0" applyNumberFormat="1" applyFill="1" applyBorder="1" applyAlignment="1">
      <alignment/>
    </xf>
    <xf numFmtId="3" fontId="0" fillId="38" borderId="0" xfId="0" applyNumberFormat="1" applyFill="1" applyAlignment="1">
      <alignment horizontal="right"/>
    </xf>
    <xf numFmtId="2" fontId="38" fillId="0" borderId="0" xfId="0" applyNumberFormat="1" applyFont="1" applyFill="1" applyBorder="1" applyAlignment="1">
      <alignment vertical="center" wrapText="1"/>
    </xf>
    <xf numFmtId="3" fontId="38" fillId="0" borderId="0" xfId="0" applyNumberFormat="1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3" fontId="0" fillId="38" borderId="0" xfId="0" applyNumberFormat="1" applyFill="1" applyBorder="1" applyAlignment="1">
      <alignment/>
    </xf>
    <xf numFmtId="0" fontId="0" fillId="38" borderId="0" xfId="0" applyFill="1" applyBorder="1" applyAlignment="1">
      <alignment/>
    </xf>
    <xf numFmtId="2" fontId="0" fillId="38" borderId="0" xfId="0" applyNumberFormat="1" applyFill="1" applyBorder="1" applyAlignment="1">
      <alignment/>
    </xf>
    <xf numFmtId="3" fontId="0" fillId="38" borderId="10" xfId="0" applyNumberFormat="1" applyFont="1" applyFill="1" applyBorder="1" applyAlignment="1">
      <alignment/>
    </xf>
    <xf numFmtId="0" fontId="38" fillId="0" borderId="24" xfId="0" applyFont="1" applyBorder="1" applyAlignment="1">
      <alignment horizontal="center" vertical="center"/>
    </xf>
    <xf numFmtId="0" fontId="38" fillId="40" borderId="24" xfId="0" applyFont="1" applyFill="1" applyBorder="1" applyAlignment="1">
      <alignment vertical="center" wrapText="1"/>
    </xf>
    <xf numFmtId="3" fontId="0" fillId="0" borderId="32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38" fillId="0" borderId="2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38" fillId="0" borderId="22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3" fontId="38" fillId="0" borderId="21" xfId="0" applyNumberFormat="1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" fontId="38" fillId="0" borderId="21" xfId="0" applyNumberFormat="1" applyFont="1" applyBorder="1" applyAlignment="1">
      <alignment horizontal="center" vertical="center" wrapText="1"/>
    </xf>
    <xf numFmtId="3" fontId="38" fillId="0" borderId="22" xfId="0" applyNumberFormat="1" applyFont="1" applyBorder="1" applyAlignment="1">
      <alignment horizontal="center" vertical="center" wrapText="1"/>
    </xf>
    <xf numFmtId="15" fontId="40" fillId="0" borderId="0" xfId="0" applyNumberFormat="1" applyFont="1" applyAlignment="1">
      <alignment horizontal="center"/>
    </xf>
    <xf numFmtId="0" fontId="38" fillId="33" borderId="33" xfId="0" applyFont="1" applyFill="1" applyBorder="1" applyAlignment="1">
      <alignment horizontal="center" vertical="center"/>
    </xf>
    <xf numFmtId="0" fontId="38" fillId="33" borderId="34" xfId="0" applyFont="1" applyFill="1" applyBorder="1" applyAlignment="1">
      <alignment horizontal="center" vertical="center"/>
    </xf>
    <xf numFmtId="0" fontId="42" fillId="0" borderId="22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38" fillId="0" borderId="35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1 -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2ème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 (%)</a:t>
            </a:r>
          </a:p>
        </c:rich>
      </c:tx>
      <c:layout>
        <c:manualLayout>
          <c:xMode val="factor"/>
          <c:yMode val="factor"/>
          <c:x val="-0.003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2215"/>
          <c:w val="0.58675"/>
          <c:h val="0.7545"/>
        </c:manualLayout>
      </c:layout>
      <c:pieChart>
        <c:varyColors val="1"/>
        <c:ser>
          <c:idx val="0"/>
          <c:order val="0"/>
          <c:tx>
            <c:strRef>
              <c:f>'Par section et circo PF V 2'!$B$6:$C$6</c:f>
              <c:strCache>
                <c:ptCount val="1"/>
                <c:pt idx="0">
                  <c:v>Section 1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2'!$A$8:$A$10</c:f>
              <c:strCache/>
            </c:strRef>
          </c:cat>
          <c:val>
            <c:numRef>
              <c:f>'Par section et circo PF V 2'!$C$8:$C$10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25"/>
          <c:y val="0.5265"/>
          <c:w val="0.27775"/>
          <c:h val="0.1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5 -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2ème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 (voix)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735"/>
          <c:w val="0.76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2'!$J$6:$K$6</c:f>
              <c:strCache>
                <c:ptCount val="1"/>
                <c:pt idx="0">
                  <c:v>Section 5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EC4E"/>
              </a:solidFill>
              <a:ln w="3175">
                <a:noFill/>
              </a:ln>
            </c:spPr>
          </c:dPt>
          <c:cat>
            <c:strRef>
              <c:f>'Par section et circo PF V 2'!$A$8:$A$10</c:f>
              <c:strCache/>
            </c:strRef>
          </c:cat>
          <c:val>
            <c:numRef>
              <c:f>'Par section et circo PF V 2'!$J$8:$J$10</c:f>
              <c:numCache/>
            </c:numRef>
          </c:val>
        </c:ser>
        <c:axId val="26307834"/>
        <c:axId val="35443915"/>
      </c:barChart>
      <c:catAx>
        <c:axId val="263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3915"/>
        <c:crosses val="autoZero"/>
        <c:auto val="1"/>
        <c:lblOffset val="100"/>
        <c:tickLblSkip val="1"/>
        <c:noMultiLvlLbl val="0"/>
      </c:catAx>
      <c:valAx>
        <c:axId val="35443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07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5"/>
          <c:y val="0.52475"/>
          <c:w val="0.2075"/>
          <c:h val="0.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7 -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2ème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 (voix)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73"/>
          <c:w val="0.766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2'!$N$6:$O$6</c:f>
              <c:strCache>
                <c:ptCount val="1"/>
                <c:pt idx="0">
                  <c:v>Section 7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EC4E"/>
              </a:solidFill>
              <a:ln w="3175">
                <a:noFill/>
              </a:ln>
            </c:spPr>
          </c:dPt>
          <c:cat>
            <c:strRef>
              <c:f>'Par section et circo PF V 2'!$A$8:$A$10</c:f>
              <c:strCache/>
            </c:strRef>
          </c:cat>
          <c:val>
            <c:numRef>
              <c:f>'Par section et circo PF V 2'!$N$8:$N$10</c:f>
              <c:numCache/>
            </c:numRef>
          </c:val>
        </c:ser>
        <c:axId val="50559780"/>
        <c:axId val="52384837"/>
      </c:barChart>
      <c:catAx>
        <c:axId val="5055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84837"/>
        <c:crosses val="autoZero"/>
        <c:auto val="1"/>
        <c:lblOffset val="100"/>
        <c:tickLblSkip val="1"/>
        <c:noMultiLvlLbl val="0"/>
      </c:catAx>
      <c:valAx>
        <c:axId val="523848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59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5"/>
          <c:y val="0.523"/>
          <c:w val="0.2065"/>
          <c:h val="0.1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7 -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2ème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 (%)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965"/>
          <c:w val="0.67925"/>
          <c:h val="0.78225"/>
        </c:manualLayout>
      </c:layout>
      <c:pieChart>
        <c:varyColors val="1"/>
        <c:ser>
          <c:idx val="0"/>
          <c:order val="0"/>
          <c:tx>
            <c:strRef>
              <c:f>'Par section et circo PF V 2'!$A$8:$A$10</c:f>
              <c:strCache>
                <c:ptCount val="1"/>
                <c:pt idx="0">
                  <c:v>Liste 1  -UPLD Liste 2 - Tahoeraa Huiraatira Liste 3 - A Ti'a Porinetia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2'!$A$8:$A$10</c:f>
              <c:strCache/>
            </c:strRef>
          </c:cat>
          <c:val>
            <c:numRef>
              <c:f>'Par section et circo PF V 2'!$O$8:$O$10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5245"/>
          <c:w val="0.27475"/>
          <c:h val="0.12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Circonscription  de la Polynésie française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Résultats provisoires -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2ème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 (%)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1935"/>
          <c:w val="0.65625"/>
          <c:h val="0.78975"/>
        </c:manualLayout>
      </c:layout>
      <c:pieChart>
        <c:varyColors val="1"/>
        <c:ser>
          <c:idx val="0"/>
          <c:order val="0"/>
          <c:tx>
            <c:strRef>
              <c:f>'Par section et circo PF V 2'!$R$6:$S$6</c:f>
              <c:strCache>
                <c:ptCount val="1"/>
                <c:pt idx="0">
                  <c:v>Circonscription PF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2'!$A$8:$A$10</c:f>
              <c:strCache/>
            </c:strRef>
          </c:cat>
          <c:val>
            <c:numRef>
              <c:f>'Par section et circo PF V 2'!$S$8:$S$10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"/>
          <c:y val="0.538"/>
          <c:w val="0.20425"/>
          <c:h val="0.099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Circonscription  de la Polynésie française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Résultats provisoires -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2ème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 (voix)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7975"/>
          <c:w val="0.81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2'!$R$6:$S$6</c:f>
              <c:strCache>
                <c:ptCount val="1"/>
                <c:pt idx="0">
                  <c:v>Circonscription PF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EC4E"/>
              </a:solidFill>
              <a:ln w="3175">
                <a:noFill/>
              </a:ln>
            </c:spPr>
          </c:dPt>
          <c:cat>
            <c:strRef>
              <c:f>'Par section et circo PF V 2'!$A$8:$A$10</c:f>
              <c:strCache/>
            </c:strRef>
          </c:cat>
          <c:val>
            <c:numRef>
              <c:f>'Par section et circo PF V 2'!$R$8:$R$10</c:f>
              <c:numCache/>
            </c:numRef>
          </c:val>
        </c:ser>
        <c:axId val="1701486"/>
        <c:axId val="15313375"/>
      </c:barChart>
      <c:catAx>
        <c:axId val="170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13375"/>
        <c:crosses val="autoZero"/>
        <c:auto val="1"/>
        <c:lblOffset val="100"/>
        <c:tickLblSkip val="1"/>
        <c:noMultiLvlLbl val="0"/>
      </c:catAx>
      <c:valAx>
        <c:axId val="153133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1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5"/>
          <c:y val="0.53875"/>
          <c:w val="0.16275"/>
          <c:h val="0.09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4 -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2ème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 (%)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20025"/>
          <c:w val="0.76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2'!$H$6:$I$6</c:f>
              <c:strCache>
                <c:ptCount val="1"/>
                <c:pt idx="0">
                  <c:v>Section 4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EC4E"/>
              </a:solidFill>
              <a:ln w="3175">
                <a:noFill/>
              </a:ln>
            </c:spPr>
          </c:dPt>
          <c:cat>
            <c:strRef>
              <c:f>'Par section et circo PF V 2'!$A$8:$A$10</c:f>
              <c:strCache/>
            </c:strRef>
          </c:cat>
          <c:val>
            <c:numRef>
              <c:f>'Par section et circo PF V 2'!$H$8:$H$10</c:f>
              <c:numCache/>
            </c:numRef>
          </c:val>
        </c:ser>
        <c:axId val="3602648"/>
        <c:axId val="32423833"/>
      </c:barChart>
      <c:catAx>
        <c:axId val="360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23833"/>
        <c:crosses val="autoZero"/>
        <c:auto val="1"/>
        <c:lblOffset val="100"/>
        <c:tickLblSkip val="1"/>
        <c:noMultiLvlLbl val="0"/>
      </c:catAx>
      <c:valAx>
        <c:axId val="324238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2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75"/>
          <c:y val="0.5285"/>
          <c:w val="0.20725"/>
          <c:h val="0.1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5 -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2ème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 (%)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2015"/>
          <c:w val="0.6615"/>
          <c:h val="0.77675"/>
        </c:manualLayout>
      </c:layout>
      <c:pieChart>
        <c:varyColors val="1"/>
        <c:ser>
          <c:idx val="0"/>
          <c:order val="0"/>
          <c:tx>
            <c:strRef>
              <c:f>'Par section et circo PF V 2'!$J$6:$K$6</c:f>
              <c:strCache>
                <c:ptCount val="1"/>
                <c:pt idx="0">
                  <c:v>Section 5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2'!$A$8:$A$10</c:f>
              <c:strCache/>
            </c:strRef>
          </c:cat>
          <c:val>
            <c:numRef>
              <c:f>'Par section et circo PF V 2'!$K$8:$K$10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75"/>
          <c:y val="0.52325"/>
          <c:w val="0.276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6 -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2ème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 (%)</a:t>
            </a:r>
          </a:p>
        </c:rich>
      </c:tx>
      <c:layout>
        <c:manualLayout>
          <c:xMode val="factor"/>
          <c:yMode val="factor"/>
          <c:x val="-0.003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2085"/>
          <c:w val="0.645"/>
          <c:h val="0.76875"/>
        </c:manualLayout>
      </c:layout>
      <c:pieChart>
        <c:varyColors val="1"/>
        <c:ser>
          <c:idx val="0"/>
          <c:order val="0"/>
          <c:tx>
            <c:strRef>
              <c:f>'Par section et circo PF V 2'!$L$6:$M$6</c:f>
              <c:strCache>
                <c:ptCount val="1"/>
                <c:pt idx="0">
                  <c:v>Section 6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2'!$A$8:$A$10</c:f>
              <c:strCache/>
            </c:strRef>
          </c:cat>
          <c:val>
            <c:numRef>
              <c:f>'Par section et circo PF V 2'!$M$8:$M$10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52375"/>
          <c:w val="0.2795"/>
          <c:h val="0.135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8 -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2ème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 (%)</a:t>
            </a:r>
          </a:p>
        </c:rich>
      </c:tx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2055"/>
          <c:w val="0.62175"/>
          <c:h val="0.77225"/>
        </c:manualLayout>
      </c:layout>
      <c:pieChart>
        <c:varyColors val="1"/>
        <c:ser>
          <c:idx val="0"/>
          <c:order val="0"/>
          <c:tx>
            <c:strRef>
              <c:f>'Par section et circo PF V 2'!$P$6:$Q$6</c:f>
              <c:strCache>
                <c:ptCount val="1"/>
                <c:pt idx="0">
                  <c:v>Section 8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2'!$A$8:$A$10</c:f>
              <c:strCache/>
            </c:strRef>
          </c:cat>
          <c:val>
            <c:numRef>
              <c:f>'Par section et circo PF V 2'!$Q$8:$Q$10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5"/>
          <c:y val="0.5245"/>
          <c:w val="0.26675"/>
          <c:h val="0.13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1-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2ème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 (voix)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985"/>
          <c:w val="0.752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2'!$B$6:$C$6</c:f>
              <c:strCache>
                <c:ptCount val="1"/>
                <c:pt idx="0">
                  <c:v>Section 1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EC4E"/>
              </a:solidFill>
              <a:ln w="3175">
                <a:noFill/>
              </a:ln>
            </c:spPr>
          </c:dPt>
          <c:cat>
            <c:strRef>
              <c:f>'Par section et circo PF V 2'!$A$8:$A$10</c:f>
              <c:strCache/>
            </c:strRef>
          </c:cat>
          <c:val>
            <c:numRef>
              <c:f>'Par section et circo PF V 2'!$B$8:$B$10</c:f>
              <c:numCache/>
            </c:numRef>
          </c:val>
        </c:ser>
        <c:axId val="14466312"/>
        <c:axId val="63087945"/>
      </c:barChart>
      <c:catAx>
        <c:axId val="1446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87945"/>
        <c:crosses val="autoZero"/>
        <c:auto val="1"/>
        <c:lblOffset val="100"/>
        <c:tickLblSkip val="1"/>
        <c:noMultiLvlLbl val="0"/>
      </c:catAx>
      <c:valAx>
        <c:axId val="630879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66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5"/>
          <c:y val="0.52625"/>
          <c:w val="0.21925"/>
          <c:h val="0.1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3 -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2ème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 (%)</a:t>
            </a:r>
          </a:p>
        </c:rich>
      </c:tx>
      <c:layout>
        <c:manualLayout>
          <c:xMode val="factor"/>
          <c:yMode val="factor"/>
          <c:x val="-0.003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20925"/>
          <c:w val="0.64175"/>
          <c:h val="0.768"/>
        </c:manualLayout>
      </c:layout>
      <c:pieChart>
        <c:varyColors val="1"/>
        <c:ser>
          <c:idx val="0"/>
          <c:order val="0"/>
          <c:tx>
            <c:strRef>
              <c:f>'Par section et circo PF V 2'!$F$6:$F$7</c:f>
              <c:strCache>
                <c:ptCount val="1"/>
                <c:pt idx="0">
                  <c:v>Section 3 voix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2'!$A$8:$A$10</c:f>
              <c:strCache/>
            </c:strRef>
          </c:cat>
          <c:val>
            <c:numRef>
              <c:f>'Par section et circo PF V 2'!$G$8:$G$10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524"/>
          <c:w val="0.2795"/>
          <c:h val="0.135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2 -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2ème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 (%)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2245"/>
          <c:w val="0.58025"/>
          <c:h val="0.75125"/>
        </c:manualLayout>
      </c:layout>
      <c:pieChart>
        <c:varyColors val="1"/>
        <c:ser>
          <c:idx val="0"/>
          <c:order val="0"/>
          <c:tx>
            <c:strRef>
              <c:f>'Par section et circo PF V 2'!$D$6</c:f>
              <c:strCache>
                <c:ptCount val="1"/>
                <c:pt idx="0">
                  <c:v>Section 2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2'!$A$8:$A$10</c:f>
              <c:strCache/>
            </c:strRef>
          </c:cat>
          <c:val>
            <c:numRef>
              <c:f>'Par section et circo PF V 2'!$E$8:$E$10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val>
            <c:numRef>
              <c:f>'Par section et circo PF V 2'!$E$8:$E$10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"/>
          <c:y val="0.52675"/>
          <c:w val="0.279"/>
          <c:h val="0.14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2 -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2ème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 (voix)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975"/>
          <c:w val="0.754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2'!$D$6:$E$6</c:f>
              <c:strCache>
                <c:ptCount val="1"/>
                <c:pt idx="0">
                  <c:v>Section 2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EC4E"/>
              </a:solidFill>
              <a:ln w="3175">
                <a:noFill/>
              </a:ln>
            </c:spPr>
          </c:dPt>
          <c:cat>
            <c:strRef>
              <c:f>'Par section et circo PF V 2'!$A$8:$A$10</c:f>
              <c:strCache/>
            </c:strRef>
          </c:cat>
          <c:val>
            <c:numRef>
              <c:f>'Par section et circo PF V 2'!$D$8:$D$10</c:f>
              <c:numCache/>
            </c:numRef>
          </c:val>
        </c:ser>
        <c:axId val="30920594"/>
        <c:axId val="9849891"/>
      </c:barChart>
      <c:catAx>
        <c:axId val="3092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49891"/>
        <c:crosses val="autoZero"/>
        <c:auto val="1"/>
        <c:lblOffset val="100"/>
        <c:tickLblSkip val="1"/>
        <c:noMultiLvlLbl val="0"/>
      </c:catAx>
      <c:valAx>
        <c:axId val="98498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205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"/>
          <c:y val="0.52625"/>
          <c:w val="0.21675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3 -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2ème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 (voix)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8725"/>
          <c:w val="0.7677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2'!$F$6:$G$6</c:f>
              <c:strCache>
                <c:ptCount val="1"/>
                <c:pt idx="0">
                  <c:v>Section 3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EC4E"/>
              </a:solidFill>
              <a:ln w="3175">
                <a:noFill/>
              </a:ln>
            </c:spPr>
          </c:dPt>
          <c:cat>
            <c:strRef>
              <c:f>'Par section et circo PF V 2'!$A$8:$A$10</c:f>
              <c:strCache/>
            </c:strRef>
          </c:cat>
          <c:val>
            <c:numRef>
              <c:f>'Par section et circo PF V 2'!$F$8:$F$10</c:f>
              <c:numCache/>
            </c:numRef>
          </c:val>
        </c:ser>
        <c:axId val="21540156"/>
        <c:axId val="59643677"/>
      </c:barChart>
      <c:catAx>
        <c:axId val="2154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43677"/>
        <c:crosses val="autoZero"/>
        <c:auto val="1"/>
        <c:lblOffset val="100"/>
        <c:tickLblSkip val="1"/>
        <c:noMultiLvlLbl val="0"/>
      </c:catAx>
      <c:valAx>
        <c:axId val="59643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401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8"/>
          <c:y val="0.524"/>
          <c:w val="0.206"/>
          <c:h val="0.1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4 -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2ème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 (%)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2215"/>
          <c:w val="0.586"/>
          <c:h val="0.7545"/>
        </c:manualLayout>
      </c:layout>
      <c:pieChart>
        <c:varyColors val="1"/>
        <c:ser>
          <c:idx val="0"/>
          <c:order val="0"/>
          <c:tx>
            <c:strRef>
              <c:f>'Par section et circo PF V 2'!$I$6:$I$7</c:f>
              <c:strCache>
                <c:ptCount val="1"/>
                <c:pt idx="0">
                  <c:v>Section 4 %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2'!$A$8:$A$10</c:f>
              <c:strCache/>
            </c:strRef>
          </c:cat>
          <c:val>
            <c:numRef>
              <c:f>'Par section et circo PF V 2'!$I$8:$I$10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75"/>
          <c:y val="0.5265"/>
          <c:w val="0.27725"/>
          <c:h val="0.1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8 -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2ème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 (voix)</a:t>
            </a:r>
          </a:p>
        </c:rich>
      </c:tx>
      <c:layout>
        <c:manualLayout>
          <c:xMode val="factor"/>
          <c:yMode val="factor"/>
          <c:x val="-0.02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8175"/>
          <c:w val="0.766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2'!$P$6:$Q$6</c:f>
              <c:strCache>
                <c:ptCount val="1"/>
                <c:pt idx="0">
                  <c:v>Section 8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EC4E"/>
              </a:solidFill>
              <a:ln w="3175">
                <a:noFill/>
              </a:ln>
            </c:spPr>
          </c:dPt>
          <c:cat>
            <c:strRef>
              <c:f>'Par section et circo PF V 2'!$A$8:$A$10</c:f>
              <c:strCache/>
            </c:strRef>
          </c:cat>
          <c:val>
            <c:numRef>
              <c:f>'Par section et circo PF V 2'!$P$8:$P$10</c:f>
              <c:numCache/>
            </c:numRef>
          </c:val>
        </c:ser>
        <c:axId val="67031046"/>
        <c:axId val="66408503"/>
      </c:barChart>
      <c:catAx>
        <c:axId val="6703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08503"/>
        <c:crosses val="autoZero"/>
        <c:auto val="1"/>
        <c:lblOffset val="100"/>
        <c:tickLblSkip val="1"/>
        <c:noMultiLvlLbl val="0"/>
      </c:catAx>
      <c:valAx>
        <c:axId val="66408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31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25"/>
          <c:y val="0.52325"/>
          <c:w val="0.20675"/>
          <c:h val="0.1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6 -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2ème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 (voix)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845"/>
          <c:w val="0.768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2'!$L$6:$M$6</c:f>
              <c:strCache>
                <c:ptCount val="1"/>
                <c:pt idx="0">
                  <c:v>Section 6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EC4E"/>
              </a:solidFill>
              <a:ln w="3175">
                <a:noFill/>
              </a:ln>
            </c:spPr>
          </c:dPt>
          <c:cat>
            <c:strRef>
              <c:f>'Par section et circo PF V 2'!$A$8:$A$10</c:f>
              <c:strCache/>
            </c:strRef>
          </c:cat>
          <c:val>
            <c:numRef>
              <c:f>'Par section et circo PF V 2'!$L$8:$L$10</c:f>
              <c:numCache/>
            </c:numRef>
          </c:val>
        </c:ser>
        <c:axId val="60805616"/>
        <c:axId val="10379633"/>
      </c:barChart>
      <c:catAx>
        <c:axId val="6080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9633"/>
        <c:crosses val="autoZero"/>
        <c:auto val="1"/>
        <c:lblOffset val="100"/>
        <c:tickLblSkip val="1"/>
        <c:noMultiLvlLbl val="0"/>
      </c:catAx>
      <c:valAx>
        <c:axId val="10379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5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875"/>
          <c:y val="0.52425"/>
          <c:w val="0.2055"/>
          <c:h val="0.13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18</xdr:row>
      <xdr:rowOff>171450</xdr:rowOff>
    </xdr:from>
    <xdr:to>
      <xdr:col>7</xdr:col>
      <xdr:colOff>752475</xdr:colOff>
      <xdr:row>43</xdr:row>
      <xdr:rowOff>161925</xdr:rowOff>
    </xdr:to>
    <xdr:graphicFrame>
      <xdr:nvGraphicFramePr>
        <xdr:cNvPr id="1" name="Graphique 1"/>
        <xdr:cNvGraphicFramePr/>
      </xdr:nvGraphicFramePr>
      <xdr:xfrm>
        <a:off x="466725" y="4772025"/>
        <a:ext cx="60864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638175</xdr:colOff>
      <xdr:row>19</xdr:row>
      <xdr:rowOff>19050</xdr:rowOff>
    </xdr:from>
    <xdr:to>
      <xdr:col>20</xdr:col>
      <xdr:colOff>200025</xdr:colOff>
      <xdr:row>44</xdr:row>
      <xdr:rowOff>66675</xdr:rowOff>
    </xdr:to>
    <xdr:graphicFrame>
      <xdr:nvGraphicFramePr>
        <xdr:cNvPr id="2" name="Graphique 6"/>
        <xdr:cNvGraphicFramePr/>
      </xdr:nvGraphicFramePr>
      <xdr:xfrm>
        <a:off x="7200900" y="4810125"/>
        <a:ext cx="768667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504825</xdr:colOff>
      <xdr:row>83</xdr:row>
      <xdr:rowOff>161925</xdr:rowOff>
    </xdr:from>
    <xdr:to>
      <xdr:col>7</xdr:col>
      <xdr:colOff>752475</xdr:colOff>
      <xdr:row>110</xdr:row>
      <xdr:rowOff>85725</xdr:rowOff>
    </xdr:to>
    <xdr:graphicFrame>
      <xdr:nvGraphicFramePr>
        <xdr:cNvPr id="3" name="Graphique 3"/>
        <xdr:cNvGraphicFramePr/>
      </xdr:nvGraphicFramePr>
      <xdr:xfrm>
        <a:off x="504825" y="17145000"/>
        <a:ext cx="6048375" cy="5067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447675</xdr:colOff>
      <xdr:row>47</xdr:row>
      <xdr:rowOff>57150</xdr:rowOff>
    </xdr:from>
    <xdr:to>
      <xdr:col>7</xdr:col>
      <xdr:colOff>704850</xdr:colOff>
      <xdr:row>71</xdr:row>
      <xdr:rowOff>180975</xdr:rowOff>
    </xdr:to>
    <xdr:graphicFrame>
      <xdr:nvGraphicFramePr>
        <xdr:cNvPr id="4" name="Graphique 4"/>
        <xdr:cNvGraphicFramePr/>
      </xdr:nvGraphicFramePr>
      <xdr:xfrm>
        <a:off x="447675" y="10182225"/>
        <a:ext cx="6057900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638175</xdr:colOff>
      <xdr:row>47</xdr:row>
      <xdr:rowOff>0</xdr:rowOff>
    </xdr:from>
    <xdr:to>
      <xdr:col>20</xdr:col>
      <xdr:colOff>285750</xdr:colOff>
      <xdr:row>72</xdr:row>
      <xdr:rowOff>28575</xdr:rowOff>
    </xdr:to>
    <xdr:graphicFrame>
      <xdr:nvGraphicFramePr>
        <xdr:cNvPr id="5" name="Graphique 5"/>
        <xdr:cNvGraphicFramePr/>
      </xdr:nvGraphicFramePr>
      <xdr:xfrm>
        <a:off x="7200900" y="10125075"/>
        <a:ext cx="7772400" cy="4791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685800</xdr:colOff>
      <xdr:row>84</xdr:row>
      <xdr:rowOff>9525</xdr:rowOff>
    </xdr:from>
    <xdr:to>
      <xdr:col>20</xdr:col>
      <xdr:colOff>733425</xdr:colOff>
      <xdr:row>110</xdr:row>
      <xdr:rowOff>104775</xdr:rowOff>
    </xdr:to>
    <xdr:graphicFrame>
      <xdr:nvGraphicFramePr>
        <xdr:cNvPr id="6" name="Graphique 6"/>
        <xdr:cNvGraphicFramePr/>
      </xdr:nvGraphicFramePr>
      <xdr:xfrm>
        <a:off x="7248525" y="17183100"/>
        <a:ext cx="8172450" cy="5048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428625</xdr:colOff>
      <xdr:row>113</xdr:row>
      <xdr:rowOff>9525</xdr:rowOff>
    </xdr:from>
    <xdr:to>
      <xdr:col>7</xdr:col>
      <xdr:colOff>723900</xdr:colOff>
      <xdr:row>138</xdr:row>
      <xdr:rowOff>0</xdr:rowOff>
    </xdr:to>
    <xdr:graphicFrame>
      <xdr:nvGraphicFramePr>
        <xdr:cNvPr id="7" name="Graphique 10"/>
        <xdr:cNvGraphicFramePr/>
      </xdr:nvGraphicFramePr>
      <xdr:xfrm>
        <a:off x="428625" y="22707600"/>
        <a:ext cx="6096000" cy="4752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230</xdr:row>
      <xdr:rowOff>0</xdr:rowOff>
    </xdr:from>
    <xdr:to>
      <xdr:col>20</xdr:col>
      <xdr:colOff>723900</xdr:colOff>
      <xdr:row>257</xdr:row>
      <xdr:rowOff>57150</xdr:rowOff>
    </xdr:to>
    <xdr:graphicFrame>
      <xdr:nvGraphicFramePr>
        <xdr:cNvPr id="8" name="Graphique 37"/>
        <xdr:cNvGraphicFramePr/>
      </xdr:nvGraphicFramePr>
      <xdr:xfrm>
        <a:off x="7267575" y="44986575"/>
        <a:ext cx="8143875" cy="5200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657225</xdr:colOff>
      <xdr:row>171</xdr:row>
      <xdr:rowOff>0</xdr:rowOff>
    </xdr:from>
    <xdr:to>
      <xdr:col>20</xdr:col>
      <xdr:colOff>733425</xdr:colOff>
      <xdr:row>198</xdr:row>
      <xdr:rowOff>28575</xdr:rowOff>
    </xdr:to>
    <xdr:graphicFrame>
      <xdr:nvGraphicFramePr>
        <xdr:cNvPr id="9" name="Graphique 46"/>
        <xdr:cNvGraphicFramePr/>
      </xdr:nvGraphicFramePr>
      <xdr:xfrm>
        <a:off x="7219950" y="33747075"/>
        <a:ext cx="8201025" cy="5172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9525</xdr:colOff>
      <xdr:row>139</xdr:row>
      <xdr:rowOff>133350</xdr:rowOff>
    </xdr:from>
    <xdr:to>
      <xdr:col>20</xdr:col>
      <xdr:colOff>704850</xdr:colOff>
      <xdr:row>168</xdr:row>
      <xdr:rowOff>104775</xdr:rowOff>
    </xdr:to>
    <xdr:graphicFrame>
      <xdr:nvGraphicFramePr>
        <xdr:cNvPr id="10" name="Graphique 59"/>
        <xdr:cNvGraphicFramePr/>
      </xdr:nvGraphicFramePr>
      <xdr:xfrm>
        <a:off x="7277100" y="27784425"/>
        <a:ext cx="8115300" cy="5495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676275</xdr:colOff>
      <xdr:row>199</xdr:row>
      <xdr:rowOff>152400</xdr:rowOff>
    </xdr:from>
    <xdr:to>
      <xdr:col>20</xdr:col>
      <xdr:colOff>704850</xdr:colOff>
      <xdr:row>228</xdr:row>
      <xdr:rowOff>85725</xdr:rowOff>
    </xdr:to>
    <xdr:graphicFrame>
      <xdr:nvGraphicFramePr>
        <xdr:cNvPr id="11" name="Graphique 68"/>
        <xdr:cNvGraphicFramePr/>
      </xdr:nvGraphicFramePr>
      <xdr:xfrm>
        <a:off x="7239000" y="39233475"/>
        <a:ext cx="8153400" cy="5457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409575</xdr:colOff>
      <xdr:row>199</xdr:row>
      <xdr:rowOff>38100</xdr:rowOff>
    </xdr:from>
    <xdr:to>
      <xdr:col>8</xdr:col>
      <xdr:colOff>0</xdr:colOff>
      <xdr:row>227</xdr:row>
      <xdr:rowOff>57150</xdr:rowOff>
    </xdr:to>
    <xdr:graphicFrame>
      <xdr:nvGraphicFramePr>
        <xdr:cNvPr id="12" name="Graphique 70"/>
        <xdr:cNvGraphicFramePr/>
      </xdr:nvGraphicFramePr>
      <xdr:xfrm>
        <a:off x="409575" y="39119175"/>
        <a:ext cx="6153150" cy="53530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161925</xdr:colOff>
      <xdr:row>261</xdr:row>
      <xdr:rowOff>161925</xdr:rowOff>
    </xdr:from>
    <xdr:to>
      <xdr:col>10</xdr:col>
      <xdr:colOff>504825</xdr:colOff>
      <xdr:row>297</xdr:row>
      <xdr:rowOff>171450</xdr:rowOff>
    </xdr:to>
    <xdr:graphicFrame>
      <xdr:nvGraphicFramePr>
        <xdr:cNvPr id="13" name="Graphique 77"/>
        <xdr:cNvGraphicFramePr/>
      </xdr:nvGraphicFramePr>
      <xdr:xfrm>
        <a:off x="161925" y="51054000"/>
        <a:ext cx="8248650" cy="6867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666750</xdr:colOff>
      <xdr:row>261</xdr:row>
      <xdr:rowOff>152400</xdr:rowOff>
    </xdr:from>
    <xdr:to>
      <xdr:col>25</xdr:col>
      <xdr:colOff>400050</xdr:colOff>
      <xdr:row>297</xdr:row>
      <xdr:rowOff>152400</xdr:rowOff>
    </xdr:to>
    <xdr:graphicFrame>
      <xdr:nvGraphicFramePr>
        <xdr:cNvPr id="14" name="Graphique 19"/>
        <xdr:cNvGraphicFramePr/>
      </xdr:nvGraphicFramePr>
      <xdr:xfrm>
        <a:off x="8572500" y="51044475"/>
        <a:ext cx="10325100" cy="6858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704850</xdr:colOff>
      <xdr:row>113</xdr:row>
      <xdr:rowOff>0</xdr:rowOff>
    </xdr:from>
    <xdr:to>
      <xdr:col>20</xdr:col>
      <xdr:colOff>704850</xdr:colOff>
      <xdr:row>138</xdr:row>
      <xdr:rowOff>9525</xdr:rowOff>
    </xdr:to>
    <xdr:graphicFrame>
      <xdr:nvGraphicFramePr>
        <xdr:cNvPr id="15" name="Graphique 6"/>
        <xdr:cNvGraphicFramePr/>
      </xdr:nvGraphicFramePr>
      <xdr:xfrm>
        <a:off x="7267575" y="22698075"/>
        <a:ext cx="8124825" cy="4772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438150</xdr:colOff>
      <xdr:row>140</xdr:row>
      <xdr:rowOff>66675</xdr:rowOff>
    </xdr:from>
    <xdr:to>
      <xdr:col>7</xdr:col>
      <xdr:colOff>752475</xdr:colOff>
      <xdr:row>167</xdr:row>
      <xdr:rowOff>142875</xdr:rowOff>
    </xdr:to>
    <xdr:graphicFrame>
      <xdr:nvGraphicFramePr>
        <xdr:cNvPr id="16" name="Graphique 19"/>
        <xdr:cNvGraphicFramePr/>
      </xdr:nvGraphicFramePr>
      <xdr:xfrm>
        <a:off x="438150" y="27908250"/>
        <a:ext cx="6115050" cy="5219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485775</xdr:colOff>
      <xdr:row>170</xdr:row>
      <xdr:rowOff>152400</xdr:rowOff>
    </xdr:from>
    <xdr:to>
      <xdr:col>7</xdr:col>
      <xdr:colOff>733425</xdr:colOff>
      <xdr:row>197</xdr:row>
      <xdr:rowOff>95250</xdr:rowOff>
    </xdr:to>
    <xdr:graphicFrame>
      <xdr:nvGraphicFramePr>
        <xdr:cNvPr id="17" name="Graphique 20"/>
        <xdr:cNvGraphicFramePr/>
      </xdr:nvGraphicFramePr>
      <xdr:xfrm>
        <a:off x="485775" y="33708975"/>
        <a:ext cx="6048375" cy="50863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228600</xdr:colOff>
      <xdr:row>230</xdr:row>
      <xdr:rowOff>0</xdr:rowOff>
    </xdr:from>
    <xdr:to>
      <xdr:col>8</xdr:col>
      <xdr:colOff>0</xdr:colOff>
      <xdr:row>256</xdr:row>
      <xdr:rowOff>161925</xdr:rowOff>
    </xdr:to>
    <xdr:graphicFrame>
      <xdr:nvGraphicFramePr>
        <xdr:cNvPr id="18" name="Graphique 21"/>
        <xdr:cNvGraphicFramePr/>
      </xdr:nvGraphicFramePr>
      <xdr:xfrm>
        <a:off x="228600" y="44986575"/>
        <a:ext cx="6334125" cy="51149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6"/>
  <sheetViews>
    <sheetView zoomScale="85" zoomScaleNormal="85" zoomScalePageLayoutView="0" workbookViewId="0" topLeftCell="A1">
      <selection activeCell="B36" sqref="B36"/>
    </sheetView>
  </sheetViews>
  <sheetFormatPr defaultColWidth="11.421875" defaultRowHeight="15"/>
  <cols>
    <col min="13" max="13" width="14.28125" style="0" customWidth="1"/>
    <col min="14" max="14" width="13.00390625" style="0" customWidth="1"/>
    <col min="17" max="17" width="13.57421875" style="0" customWidth="1"/>
  </cols>
  <sheetData>
    <row r="1" ht="15">
      <c r="A1" t="s">
        <v>180</v>
      </c>
    </row>
    <row r="2" ht="15">
      <c r="A2" t="s">
        <v>181</v>
      </c>
    </row>
    <row r="3" spans="1:18" ht="15">
      <c r="A3" t="s">
        <v>82</v>
      </c>
      <c r="B3" t="s">
        <v>0</v>
      </c>
      <c r="C3" t="s">
        <v>1</v>
      </c>
      <c r="D3" t="s">
        <v>2</v>
      </c>
      <c r="E3" t="s">
        <v>124</v>
      </c>
      <c r="F3" t="s">
        <v>3</v>
      </c>
      <c r="G3" t="s">
        <v>125</v>
      </c>
      <c r="H3" t="s">
        <v>126</v>
      </c>
      <c r="I3" t="s">
        <v>4</v>
      </c>
      <c r="J3" t="s">
        <v>83</v>
      </c>
      <c r="K3" t="s">
        <v>84</v>
      </c>
      <c r="L3" t="s">
        <v>5</v>
      </c>
      <c r="M3" t="s">
        <v>83</v>
      </c>
      <c r="N3" t="s">
        <v>84</v>
      </c>
      <c r="O3" t="s">
        <v>5</v>
      </c>
      <c r="P3" t="s">
        <v>83</v>
      </c>
      <c r="Q3" t="s">
        <v>84</v>
      </c>
      <c r="R3" t="s">
        <v>5</v>
      </c>
    </row>
    <row r="4" spans="1:18" ht="15">
      <c r="A4">
        <v>1</v>
      </c>
      <c r="B4" t="s">
        <v>6</v>
      </c>
      <c r="C4" t="s">
        <v>7</v>
      </c>
      <c r="D4">
        <v>1</v>
      </c>
      <c r="E4">
        <v>1138</v>
      </c>
      <c r="F4">
        <v>734</v>
      </c>
      <c r="G4">
        <v>404</v>
      </c>
      <c r="H4">
        <v>9</v>
      </c>
      <c r="I4">
        <v>725</v>
      </c>
      <c r="J4" t="s">
        <v>178</v>
      </c>
      <c r="K4">
        <v>107</v>
      </c>
      <c r="L4">
        <v>14.76</v>
      </c>
      <c r="M4" t="s">
        <v>122</v>
      </c>
      <c r="N4">
        <v>296</v>
      </c>
      <c r="O4">
        <v>40.83</v>
      </c>
      <c r="P4" t="s">
        <v>123</v>
      </c>
      <c r="Q4">
        <v>322</v>
      </c>
      <c r="R4">
        <v>44.41</v>
      </c>
    </row>
    <row r="5" spans="1:18" ht="15">
      <c r="A5">
        <v>1</v>
      </c>
      <c r="B5" t="s">
        <v>6</v>
      </c>
      <c r="C5" t="s">
        <v>7</v>
      </c>
      <c r="D5">
        <v>2</v>
      </c>
      <c r="E5">
        <v>1339</v>
      </c>
      <c r="F5">
        <v>853</v>
      </c>
      <c r="G5">
        <v>486</v>
      </c>
      <c r="H5">
        <v>9</v>
      </c>
      <c r="I5">
        <v>844</v>
      </c>
      <c r="J5" t="s">
        <v>178</v>
      </c>
      <c r="K5">
        <v>133</v>
      </c>
      <c r="L5">
        <v>15.76</v>
      </c>
      <c r="M5" t="s">
        <v>122</v>
      </c>
      <c r="N5">
        <v>358</v>
      </c>
      <c r="O5">
        <v>42.42</v>
      </c>
      <c r="P5" t="s">
        <v>123</v>
      </c>
      <c r="Q5">
        <v>353</v>
      </c>
      <c r="R5">
        <v>41.82</v>
      </c>
    </row>
    <row r="6" spans="1:18" ht="15">
      <c r="A6">
        <v>1</v>
      </c>
      <c r="B6" t="s">
        <v>6</v>
      </c>
      <c r="C6" t="s">
        <v>7</v>
      </c>
      <c r="D6">
        <v>3</v>
      </c>
      <c r="E6">
        <v>1014</v>
      </c>
      <c r="F6">
        <v>663</v>
      </c>
      <c r="G6">
        <v>351</v>
      </c>
      <c r="H6">
        <v>4</v>
      </c>
      <c r="I6">
        <v>659</v>
      </c>
      <c r="J6" t="s">
        <v>178</v>
      </c>
      <c r="K6">
        <v>187</v>
      </c>
      <c r="L6">
        <v>28.38</v>
      </c>
      <c r="M6" t="s">
        <v>122</v>
      </c>
      <c r="N6">
        <v>339</v>
      </c>
      <c r="O6">
        <v>51.44</v>
      </c>
      <c r="P6" t="s">
        <v>123</v>
      </c>
      <c r="Q6">
        <v>133</v>
      </c>
      <c r="R6">
        <v>20.18</v>
      </c>
    </row>
    <row r="7" spans="1:18" ht="15">
      <c r="A7">
        <v>1</v>
      </c>
      <c r="B7" t="s">
        <v>6</v>
      </c>
      <c r="C7" t="s">
        <v>7</v>
      </c>
      <c r="D7">
        <v>4</v>
      </c>
      <c r="E7">
        <v>1065</v>
      </c>
      <c r="F7">
        <v>726</v>
      </c>
      <c r="G7">
        <v>339</v>
      </c>
      <c r="H7">
        <v>7</v>
      </c>
      <c r="I7">
        <v>719</v>
      </c>
      <c r="J7" t="s">
        <v>178</v>
      </c>
      <c r="K7">
        <v>78</v>
      </c>
      <c r="L7">
        <v>10.85</v>
      </c>
      <c r="M7" t="s">
        <v>122</v>
      </c>
      <c r="N7">
        <v>311</v>
      </c>
      <c r="O7">
        <v>43.25</v>
      </c>
      <c r="P7" t="s">
        <v>123</v>
      </c>
      <c r="Q7">
        <v>330</v>
      </c>
      <c r="R7">
        <v>45.9</v>
      </c>
    </row>
    <row r="8" spans="1:18" ht="15">
      <c r="A8">
        <v>1</v>
      </c>
      <c r="B8" t="s">
        <v>6</v>
      </c>
      <c r="C8" t="s">
        <v>7</v>
      </c>
      <c r="D8">
        <v>5</v>
      </c>
      <c r="E8">
        <v>1678</v>
      </c>
      <c r="F8">
        <v>1074</v>
      </c>
      <c r="G8">
        <v>604</v>
      </c>
      <c r="H8">
        <v>13</v>
      </c>
      <c r="I8">
        <v>1061</v>
      </c>
      <c r="J8" t="s">
        <v>178</v>
      </c>
      <c r="K8">
        <v>290</v>
      </c>
      <c r="L8">
        <v>27.33</v>
      </c>
      <c r="M8" t="s">
        <v>122</v>
      </c>
      <c r="N8">
        <v>443</v>
      </c>
      <c r="O8">
        <v>41.75</v>
      </c>
      <c r="P8" t="s">
        <v>123</v>
      </c>
      <c r="Q8">
        <v>328</v>
      </c>
      <c r="R8">
        <v>30.91</v>
      </c>
    </row>
    <row r="9" spans="1:18" ht="15">
      <c r="A9">
        <v>1</v>
      </c>
      <c r="B9" t="s">
        <v>6</v>
      </c>
      <c r="C9" t="s">
        <v>7</v>
      </c>
      <c r="D9">
        <v>6</v>
      </c>
      <c r="E9">
        <v>1172</v>
      </c>
      <c r="F9">
        <v>758</v>
      </c>
      <c r="G9">
        <v>414</v>
      </c>
      <c r="H9">
        <v>4</v>
      </c>
      <c r="I9">
        <v>754</v>
      </c>
      <c r="J9" t="s">
        <v>178</v>
      </c>
      <c r="K9">
        <v>150</v>
      </c>
      <c r="L9">
        <v>19.89</v>
      </c>
      <c r="M9" t="s">
        <v>122</v>
      </c>
      <c r="N9">
        <v>340</v>
      </c>
      <c r="O9">
        <v>45.09</v>
      </c>
      <c r="P9" t="s">
        <v>123</v>
      </c>
      <c r="Q9">
        <v>264</v>
      </c>
      <c r="R9">
        <v>35.01</v>
      </c>
    </row>
    <row r="10" spans="1:18" ht="15">
      <c r="A10">
        <v>1</v>
      </c>
      <c r="B10" t="s">
        <v>6</v>
      </c>
      <c r="C10" t="s">
        <v>8</v>
      </c>
      <c r="D10">
        <v>1</v>
      </c>
      <c r="E10">
        <v>1127</v>
      </c>
      <c r="F10">
        <v>806</v>
      </c>
      <c r="G10">
        <v>321</v>
      </c>
      <c r="H10">
        <v>9</v>
      </c>
      <c r="I10">
        <v>797</v>
      </c>
      <c r="J10" t="s">
        <v>178</v>
      </c>
      <c r="K10">
        <v>301</v>
      </c>
      <c r="L10">
        <v>37.77</v>
      </c>
      <c r="M10" t="s">
        <v>122</v>
      </c>
      <c r="N10">
        <v>253</v>
      </c>
      <c r="O10">
        <v>31.74</v>
      </c>
      <c r="P10" t="s">
        <v>123</v>
      </c>
      <c r="Q10">
        <v>243</v>
      </c>
      <c r="R10">
        <v>30.49</v>
      </c>
    </row>
    <row r="11" spans="1:18" ht="15">
      <c r="A11">
        <v>1</v>
      </c>
      <c r="B11" t="s">
        <v>6</v>
      </c>
      <c r="C11" t="s">
        <v>8</v>
      </c>
      <c r="D11">
        <v>2</v>
      </c>
      <c r="E11">
        <v>1404</v>
      </c>
      <c r="F11">
        <v>1101</v>
      </c>
      <c r="G11">
        <v>303</v>
      </c>
      <c r="H11">
        <v>5</v>
      </c>
      <c r="I11">
        <v>1096</v>
      </c>
      <c r="J11" t="s">
        <v>178</v>
      </c>
      <c r="K11">
        <v>418</v>
      </c>
      <c r="L11">
        <v>38.14</v>
      </c>
      <c r="M11" t="s">
        <v>122</v>
      </c>
      <c r="N11">
        <v>505</v>
      </c>
      <c r="O11">
        <v>46.08</v>
      </c>
      <c r="P11" t="s">
        <v>123</v>
      </c>
      <c r="Q11">
        <v>173</v>
      </c>
      <c r="R11">
        <v>15.78</v>
      </c>
    </row>
    <row r="12" spans="1:18" ht="15">
      <c r="A12">
        <v>1</v>
      </c>
      <c r="B12" t="s">
        <v>6</v>
      </c>
      <c r="C12" t="s">
        <v>8</v>
      </c>
      <c r="D12">
        <v>3</v>
      </c>
      <c r="E12">
        <v>2001</v>
      </c>
      <c r="F12">
        <v>1406</v>
      </c>
      <c r="G12">
        <v>595</v>
      </c>
      <c r="H12">
        <v>11</v>
      </c>
      <c r="I12">
        <v>1395</v>
      </c>
      <c r="J12" t="s">
        <v>178</v>
      </c>
      <c r="K12">
        <v>341</v>
      </c>
      <c r="L12">
        <v>24.44</v>
      </c>
      <c r="M12" t="s">
        <v>122</v>
      </c>
      <c r="N12">
        <v>569</v>
      </c>
      <c r="O12">
        <v>40.79</v>
      </c>
      <c r="P12" t="s">
        <v>123</v>
      </c>
      <c r="Q12">
        <v>485</v>
      </c>
      <c r="R12">
        <v>34.77</v>
      </c>
    </row>
    <row r="13" spans="1:18" ht="15">
      <c r="A13">
        <v>1</v>
      </c>
      <c r="B13" t="s">
        <v>6</v>
      </c>
      <c r="C13" t="s">
        <v>8</v>
      </c>
      <c r="D13">
        <v>4</v>
      </c>
      <c r="E13">
        <v>1440</v>
      </c>
      <c r="F13">
        <v>1120</v>
      </c>
      <c r="G13">
        <v>320</v>
      </c>
      <c r="H13">
        <v>13</v>
      </c>
      <c r="I13">
        <v>1107</v>
      </c>
      <c r="J13" t="s">
        <v>178</v>
      </c>
      <c r="K13">
        <v>331</v>
      </c>
      <c r="L13">
        <v>29.9</v>
      </c>
      <c r="M13" t="s">
        <v>122</v>
      </c>
      <c r="N13">
        <v>508</v>
      </c>
      <c r="O13">
        <v>45.89</v>
      </c>
      <c r="P13" t="s">
        <v>123</v>
      </c>
      <c r="Q13">
        <v>268</v>
      </c>
      <c r="R13">
        <v>24.21</v>
      </c>
    </row>
    <row r="14" spans="1:18" ht="15">
      <c r="A14">
        <v>1</v>
      </c>
      <c r="B14" t="s">
        <v>6</v>
      </c>
      <c r="C14" t="s">
        <v>8</v>
      </c>
      <c r="D14">
        <v>5</v>
      </c>
      <c r="E14">
        <v>1614</v>
      </c>
      <c r="F14">
        <v>1188</v>
      </c>
      <c r="G14">
        <v>426</v>
      </c>
      <c r="H14">
        <v>5</v>
      </c>
      <c r="I14">
        <v>1183</v>
      </c>
      <c r="J14" t="s">
        <v>178</v>
      </c>
      <c r="K14">
        <v>266</v>
      </c>
      <c r="L14">
        <v>22.49</v>
      </c>
      <c r="M14" t="s">
        <v>122</v>
      </c>
      <c r="N14">
        <v>555</v>
      </c>
      <c r="O14">
        <v>46.91</v>
      </c>
      <c r="P14" t="s">
        <v>123</v>
      </c>
      <c r="Q14">
        <v>362</v>
      </c>
      <c r="R14">
        <v>30.6</v>
      </c>
    </row>
    <row r="15" spans="1:18" ht="15">
      <c r="A15">
        <v>1</v>
      </c>
      <c r="B15" t="s">
        <v>6</v>
      </c>
      <c r="C15" t="s">
        <v>8</v>
      </c>
      <c r="D15">
        <v>6</v>
      </c>
      <c r="E15">
        <v>872</v>
      </c>
      <c r="F15">
        <v>619</v>
      </c>
      <c r="G15">
        <v>253</v>
      </c>
      <c r="H15">
        <v>7</v>
      </c>
      <c r="I15">
        <v>612</v>
      </c>
      <c r="J15" t="s">
        <v>178</v>
      </c>
      <c r="K15">
        <v>199</v>
      </c>
      <c r="L15">
        <v>32.52</v>
      </c>
      <c r="M15" t="s">
        <v>122</v>
      </c>
      <c r="N15">
        <v>282</v>
      </c>
      <c r="O15">
        <v>46.08</v>
      </c>
      <c r="P15" t="s">
        <v>123</v>
      </c>
      <c r="Q15">
        <v>131</v>
      </c>
      <c r="R15">
        <v>21.41</v>
      </c>
    </row>
    <row r="16" spans="1:18" ht="15">
      <c r="A16">
        <v>1</v>
      </c>
      <c r="B16" t="s">
        <v>6</v>
      </c>
      <c r="C16" t="s">
        <v>8</v>
      </c>
      <c r="D16">
        <v>7</v>
      </c>
      <c r="E16">
        <v>956</v>
      </c>
      <c r="F16">
        <v>713</v>
      </c>
      <c r="G16">
        <v>243</v>
      </c>
      <c r="H16">
        <v>5</v>
      </c>
      <c r="I16">
        <v>708</v>
      </c>
      <c r="J16" t="s">
        <v>178</v>
      </c>
      <c r="K16">
        <v>273</v>
      </c>
      <c r="L16">
        <v>38.56</v>
      </c>
      <c r="M16" t="s">
        <v>122</v>
      </c>
      <c r="N16">
        <v>328</v>
      </c>
      <c r="O16">
        <v>46.33</v>
      </c>
      <c r="P16" t="s">
        <v>123</v>
      </c>
      <c r="Q16">
        <v>107</v>
      </c>
      <c r="R16">
        <v>15.11</v>
      </c>
    </row>
    <row r="17" spans="1:18" ht="15">
      <c r="A17">
        <v>1</v>
      </c>
      <c r="B17" t="s">
        <v>6</v>
      </c>
      <c r="C17" t="s">
        <v>8</v>
      </c>
      <c r="D17">
        <v>8</v>
      </c>
      <c r="E17">
        <v>1371</v>
      </c>
      <c r="F17">
        <v>944</v>
      </c>
      <c r="G17">
        <v>427</v>
      </c>
      <c r="H17">
        <v>5</v>
      </c>
      <c r="I17">
        <v>939</v>
      </c>
      <c r="J17" t="s">
        <v>178</v>
      </c>
      <c r="K17">
        <v>418</v>
      </c>
      <c r="L17">
        <v>44.52</v>
      </c>
      <c r="M17" t="s">
        <v>122</v>
      </c>
      <c r="N17">
        <v>353</v>
      </c>
      <c r="O17">
        <v>37.59</v>
      </c>
      <c r="P17" t="s">
        <v>123</v>
      </c>
      <c r="Q17">
        <v>168</v>
      </c>
      <c r="R17">
        <v>17.89</v>
      </c>
    </row>
    <row r="18" spans="1:18" ht="15">
      <c r="A18">
        <v>1</v>
      </c>
      <c r="B18" t="s">
        <v>6</v>
      </c>
      <c r="C18" t="s">
        <v>8</v>
      </c>
      <c r="D18">
        <v>9</v>
      </c>
      <c r="E18">
        <v>1239</v>
      </c>
      <c r="F18">
        <v>880</v>
      </c>
      <c r="G18">
        <v>359</v>
      </c>
      <c r="H18">
        <v>2</v>
      </c>
      <c r="I18">
        <v>878</v>
      </c>
      <c r="J18" t="s">
        <v>178</v>
      </c>
      <c r="K18">
        <v>310</v>
      </c>
      <c r="L18">
        <v>35.31</v>
      </c>
      <c r="M18" t="s">
        <v>122</v>
      </c>
      <c r="N18">
        <v>348</v>
      </c>
      <c r="O18">
        <v>39.64</v>
      </c>
      <c r="P18" t="s">
        <v>123</v>
      </c>
      <c r="Q18">
        <v>220</v>
      </c>
      <c r="R18">
        <v>25.06</v>
      </c>
    </row>
    <row r="19" spans="1:18" ht="15">
      <c r="A19">
        <v>1</v>
      </c>
      <c r="B19" t="s">
        <v>6</v>
      </c>
      <c r="C19" t="s">
        <v>8</v>
      </c>
      <c r="D19">
        <v>10</v>
      </c>
      <c r="E19">
        <v>223</v>
      </c>
      <c r="F19">
        <v>165</v>
      </c>
      <c r="G19">
        <v>58</v>
      </c>
      <c r="H19">
        <v>0</v>
      </c>
      <c r="I19">
        <v>165</v>
      </c>
      <c r="J19" t="s">
        <v>178</v>
      </c>
      <c r="K19">
        <v>34</v>
      </c>
      <c r="L19">
        <v>20.61</v>
      </c>
      <c r="M19" t="s">
        <v>122</v>
      </c>
      <c r="N19">
        <v>81</v>
      </c>
      <c r="O19">
        <v>49.09</v>
      </c>
      <c r="P19" t="s">
        <v>123</v>
      </c>
      <c r="Q19">
        <v>50</v>
      </c>
      <c r="R19">
        <v>30.3</v>
      </c>
    </row>
    <row r="20" spans="1:18" ht="15">
      <c r="A20">
        <v>1</v>
      </c>
      <c r="B20" t="s">
        <v>6</v>
      </c>
      <c r="C20" t="s">
        <v>127</v>
      </c>
      <c r="D20">
        <v>1</v>
      </c>
      <c r="E20">
        <v>1318</v>
      </c>
      <c r="F20">
        <v>846</v>
      </c>
      <c r="G20">
        <v>472</v>
      </c>
      <c r="H20">
        <v>18</v>
      </c>
      <c r="I20">
        <v>828</v>
      </c>
      <c r="J20" t="s">
        <v>178</v>
      </c>
      <c r="K20">
        <v>106</v>
      </c>
      <c r="L20">
        <v>12.8</v>
      </c>
      <c r="M20" t="s">
        <v>122</v>
      </c>
      <c r="N20">
        <v>409</v>
      </c>
      <c r="O20">
        <v>49.4</v>
      </c>
      <c r="P20" t="s">
        <v>123</v>
      </c>
      <c r="Q20">
        <v>313</v>
      </c>
      <c r="R20">
        <v>37.8</v>
      </c>
    </row>
    <row r="21" spans="1:18" ht="15">
      <c r="A21">
        <v>1</v>
      </c>
      <c r="B21" t="s">
        <v>6</v>
      </c>
      <c r="C21" t="s">
        <v>127</v>
      </c>
      <c r="D21">
        <v>2</v>
      </c>
      <c r="E21">
        <v>1244</v>
      </c>
      <c r="F21">
        <v>866</v>
      </c>
      <c r="G21">
        <v>378</v>
      </c>
      <c r="H21">
        <v>8</v>
      </c>
      <c r="I21">
        <v>858</v>
      </c>
      <c r="J21" t="s">
        <v>178</v>
      </c>
      <c r="K21">
        <v>239</v>
      </c>
      <c r="L21">
        <v>27.86</v>
      </c>
      <c r="M21" t="s">
        <v>122</v>
      </c>
      <c r="N21">
        <v>412</v>
      </c>
      <c r="O21">
        <v>48.02</v>
      </c>
      <c r="P21" t="s">
        <v>123</v>
      </c>
      <c r="Q21">
        <v>207</v>
      </c>
      <c r="R21">
        <v>24.13</v>
      </c>
    </row>
    <row r="22" spans="1:18" ht="15">
      <c r="A22">
        <v>1</v>
      </c>
      <c r="B22" t="s">
        <v>6</v>
      </c>
      <c r="C22" t="s">
        <v>127</v>
      </c>
      <c r="D22">
        <v>3</v>
      </c>
      <c r="E22">
        <v>1023</v>
      </c>
      <c r="F22">
        <v>713</v>
      </c>
      <c r="G22">
        <v>310</v>
      </c>
      <c r="H22">
        <v>6</v>
      </c>
      <c r="I22">
        <v>707</v>
      </c>
      <c r="J22" t="s">
        <v>178</v>
      </c>
      <c r="K22">
        <v>204</v>
      </c>
      <c r="L22">
        <v>28.85</v>
      </c>
      <c r="M22" t="s">
        <v>122</v>
      </c>
      <c r="N22">
        <v>299</v>
      </c>
      <c r="O22">
        <v>42.29</v>
      </c>
      <c r="P22" t="s">
        <v>123</v>
      </c>
      <c r="Q22">
        <v>204</v>
      </c>
      <c r="R22">
        <v>28.85</v>
      </c>
    </row>
    <row r="23" spans="1:18" ht="15">
      <c r="A23">
        <v>1</v>
      </c>
      <c r="B23" t="s">
        <v>6</v>
      </c>
      <c r="C23" t="s">
        <v>127</v>
      </c>
      <c r="D23">
        <v>4</v>
      </c>
      <c r="E23">
        <v>1485</v>
      </c>
      <c r="F23">
        <v>1047</v>
      </c>
      <c r="G23">
        <v>438</v>
      </c>
      <c r="H23">
        <v>10</v>
      </c>
      <c r="I23">
        <v>1037</v>
      </c>
      <c r="J23" t="s">
        <v>178</v>
      </c>
      <c r="K23">
        <v>330</v>
      </c>
      <c r="L23">
        <v>31.82</v>
      </c>
      <c r="M23" t="s">
        <v>122</v>
      </c>
      <c r="N23">
        <v>418</v>
      </c>
      <c r="O23">
        <v>40.31</v>
      </c>
      <c r="P23" t="s">
        <v>123</v>
      </c>
      <c r="Q23">
        <v>289</v>
      </c>
      <c r="R23">
        <v>27.87</v>
      </c>
    </row>
    <row r="24" spans="1:18" ht="15">
      <c r="A24">
        <v>1</v>
      </c>
      <c r="B24" t="s">
        <v>6</v>
      </c>
      <c r="C24" t="s">
        <v>127</v>
      </c>
      <c r="D24">
        <v>5</v>
      </c>
      <c r="E24">
        <v>1140</v>
      </c>
      <c r="F24">
        <v>739</v>
      </c>
      <c r="G24">
        <v>401</v>
      </c>
      <c r="H24">
        <v>12</v>
      </c>
      <c r="I24">
        <v>727</v>
      </c>
      <c r="J24" t="s">
        <v>178</v>
      </c>
      <c r="K24">
        <v>210</v>
      </c>
      <c r="L24">
        <v>28.89</v>
      </c>
      <c r="M24" t="s">
        <v>122</v>
      </c>
      <c r="N24">
        <v>319</v>
      </c>
      <c r="O24">
        <v>43.88</v>
      </c>
      <c r="P24" t="s">
        <v>123</v>
      </c>
      <c r="Q24">
        <v>198</v>
      </c>
      <c r="R24">
        <v>27.24</v>
      </c>
    </row>
    <row r="25" spans="1:18" ht="15">
      <c r="A25">
        <v>1</v>
      </c>
      <c r="B25" t="s">
        <v>6</v>
      </c>
      <c r="C25" t="s">
        <v>127</v>
      </c>
      <c r="D25">
        <v>6</v>
      </c>
      <c r="E25">
        <v>1281</v>
      </c>
      <c r="F25">
        <v>929</v>
      </c>
      <c r="G25">
        <v>352</v>
      </c>
      <c r="H25">
        <v>13</v>
      </c>
      <c r="I25">
        <v>916</v>
      </c>
      <c r="J25" t="s">
        <v>178</v>
      </c>
      <c r="K25">
        <v>253</v>
      </c>
      <c r="L25">
        <v>27.62</v>
      </c>
      <c r="M25" t="s">
        <v>122</v>
      </c>
      <c r="N25">
        <v>448</v>
      </c>
      <c r="O25">
        <v>48.91</v>
      </c>
      <c r="P25" t="s">
        <v>123</v>
      </c>
      <c r="Q25">
        <v>215</v>
      </c>
      <c r="R25">
        <v>23.47</v>
      </c>
    </row>
    <row r="26" spans="1:18" ht="15">
      <c r="A26">
        <v>1</v>
      </c>
      <c r="B26" t="s">
        <v>6</v>
      </c>
      <c r="C26" t="s">
        <v>127</v>
      </c>
      <c r="D26">
        <v>7</v>
      </c>
      <c r="E26">
        <v>1213</v>
      </c>
      <c r="F26">
        <v>900</v>
      </c>
      <c r="G26">
        <v>313</v>
      </c>
      <c r="H26">
        <v>14</v>
      </c>
      <c r="I26">
        <v>886</v>
      </c>
      <c r="J26" t="s">
        <v>178</v>
      </c>
      <c r="K26">
        <v>322</v>
      </c>
      <c r="L26">
        <v>36.34</v>
      </c>
      <c r="M26" t="s">
        <v>122</v>
      </c>
      <c r="N26">
        <v>428</v>
      </c>
      <c r="O26">
        <v>48.31</v>
      </c>
      <c r="P26" t="s">
        <v>123</v>
      </c>
      <c r="Q26">
        <v>136</v>
      </c>
      <c r="R26">
        <v>15.35</v>
      </c>
    </row>
    <row r="27" spans="1:18" ht="15">
      <c r="A27">
        <v>1</v>
      </c>
      <c r="B27" t="s">
        <v>6</v>
      </c>
      <c r="C27" t="s">
        <v>127</v>
      </c>
      <c r="D27">
        <v>8</v>
      </c>
      <c r="E27">
        <v>1079</v>
      </c>
      <c r="F27">
        <v>750</v>
      </c>
      <c r="G27">
        <v>329</v>
      </c>
      <c r="H27">
        <v>7</v>
      </c>
      <c r="I27">
        <v>743</v>
      </c>
      <c r="J27" t="s">
        <v>178</v>
      </c>
      <c r="K27">
        <v>191</v>
      </c>
      <c r="L27">
        <v>25.71</v>
      </c>
      <c r="M27" t="s">
        <v>122</v>
      </c>
      <c r="N27">
        <v>365</v>
      </c>
      <c r="O27">
        <v>49.13</v>
      </c>
      <c r="P27" t="s">
        <v>123</v>
      </c>
      <c r="Q27">
        <v>187</v>
      </c>
      <c r="R27">
        <v>25.17</v>
      </c>
    </row>
    <row r="28" spans="1:18" ht="15">
      <c r="A28">
        <v>1</v>
      </c>
      <c r="B28" t="s">
        <v>6</v>
      </c>
      <c r="C28" t="s">
        <v>127</v>
      </c>
      <c r="D28">
        <v>9</v>
      </c>
      <c r="E28">
        <v>1007</v>
      </c>
      <c r="F28">
        <v>714</v>
      </c>
      <c r="G28">
        <v>293</v>
      </c>
      <c r="H28">
        <v>11</v>
      </c>
      <c r="I28">
        <v>703</v>
      </c>
      <c r="J28" t="s">
        <v>178</v>
      </c>
      <c r="K28">
        <v>209</v>
      </c>
      <c r="L28">
        <v>29.73</v>
      </c>
      <c r="M28" t="s">
        <v>122</v>
      </c>
      <c r="N28">
        <v>419</v>
      </c>
      <c r="O28">
        <v>59.6</v>
      </c>
      <c r="P28" t="s">
        <v>123</v>
      </c>
      <c r="Q28">
        <v>75</v>
      </c>
      <c r="R28">
        <v>10.67</v>
      </c>
    </row>
    <row r="29" spans="1:18" ht="15">
      <c r="A29">
        <v>1</v>
      </c>
      <c r="B29" t="s">
        <v>6</v>
      </c>
      <c r="C29" t="s">
        <v>127</v>
      </c>
      <c r="D29">
        <v>10</v>
      </c>
      <c r="E29">
        <v>1316</v>
      </c>
      <c r="F29">
        <v>917</v>
      </c>
      <c r="G29">
        <v>399</v>
      </c>
      <c r="H29">
        <v>5</v>
      </c>
      <c r="I29">
        <v>912</v>
      </c>
      <c r="J29" t="s">
        <v>178</v>
      </c>
      <c r="K29">
        <v>240</v>
      </c>
      <c r="L29">
        <v>26.32</v>
      </c>
      <c r="M29" t="s">
        <v>122</v>
      </c>
      <c r="N29">
        <v>423</v>
      </c>
      <c r="O29">
        <v>46.38</v>
      </c>
      <c r="P29" t="s">
        <v>123</v>
      </c>
      <c r="Q29">
        <v>249</v>
      </c>
      <c r="R29">
        <v>27.3</v>
      </c>
    </row>
    <row r="30" spans="1:18" ht="15">
      <c r="A30">
        <v>1</v>
      </c>
      <c r="B30" t="s">
        <v>6</v>
      </c>
      <c r="C30" t="s">
        <v>127</v>
      </c>
      <c r="D30">
        <v>11</v>
      </c>
      <c r="E30">
        <v>1348</v>
      </c>
      <c r="F30">
        <v>950</v>
      </c>
      <c r="G30">
        <v>398</v>
      </c>
      <c r="H30">
        <v>13</v>
      </c>
      <c r="I30">
        <v>937</v>
      </c>
      <c r="J30" t="s">
        <v>178</v>
      </c>
      <c r="K30">
        <v>271</v>
      </c>
      <c r="L30">
        <v>28.92</v>
      </c>
      <c r="M30" t="s">
        <v>122</v>
      </c>
      <c r="N30">
        <v>442</v>
      </c>
      <c r="O30">
        <v>47.17</v>
      </c>
      <c r="P30" t="s">
        <v>123</v>
      </c>
      <c r="Q30">
        <v>224</v>
      </c>
      <c r="R30">
        <v>23.91</v>
      </c>
    </row>
    <row r="31" spans="1:18" ht="15">
      <c r="A31">
        <v>1</v>
      </c>
      <c r="B31" t="s">
        <v>6</v>
      </c>
      <c r="C31" t="s">
        <v>127</v>
      </c>
      <c r="D31">
        <v>12</v>
      </c>
      <c r="E31">
        <v>1325</v>
      </c>
      <c r="F31">
        <v>832</v>
      </c>
      <c r="G31">
        <v>493</v>
      </c>
      <c r="H31">
        <v>8</v>
      </c>
      <c r="I31">
        <v>824</v>
      </c>
      <c r="J31" t="s">
        <v>178</v>
      </c>
      <c r="K31">
        <v>141</v>
      </c>
      <c r="L31">
        <v>17.11</v>
      </c>
      <c r="M31" t="s">
        <v>122</v>
      </c>
      <c r="N31">
        <v>388</v>
      </c>
      <c r="O31">
        <v>47.09</v>
      </c>
      <c r="P31" t="s">
        <v>123</v>
      </c>
      <c r="Q31">
        <v>295</v>
      </c>
      <c r="R31">
        <v>35.8</v>
      </c>
    </row>
    <row r="32" spans="1:18" ht="15">
      <c r="A32">
        <v>1</v>
      </c>
      <c r="B32" t="s">
        <v>6</v>
      </c>
      <c r="C32" t="s">
        <v>127</v>
      </c>
      <c r="D32">
        <v>13</v>
      </c>
      <c r="E32">
        <v>1105</v>
      </c>
      <c r="F32">
        <v>710</v>
      </c>
      <c r="G32">
        <v>395</v>
      </c>
      <c r="H32">
        <v>18</v>
      </c>
      <c r="I32">
        <v>692</v>
      </c>
      <c r="J32" t="s">
        <v>178</v>
      </c>
      <c r="K32">
        <v>124</v>
      </c>
      <c r="L32">
        <v>17.92</v>
      </c>
      <c r="M32" t="s">
        <v>122</v>
      </c>
      <c r="N32">
        <v>314</v>
      </c>
      <c r="O32">
        <v>45.38</v>
      </c>
      <c r="P32" t="s">
        <v>123</v>
      </c>
      <c r="Q32">
        <v>254</v>
      </c>
      <c r="R32">
        <v>36.71</v>
      </c>
    </row>
    <row r="33" spans="1:18" ht="15">
      <c r="A33">
        <v>1</v>
      </c>
      <c r="B33" t="s">
        <v>6</v>
      </c>
      <c r="C33" t="s">
        <v>127</v>
      </c>
      <c r="D33">
        <v>14</v>
      </c>
      <c r="E33">
        <v>1416</v>
      </c>
      <c r="F33">
        <v>948</v>
      </c>
      <c r="G33">
        <v>468</v>
      </c>
      <c r="H33">
        <v>17</v>
      </c>
      <c r="I33">
        <v>931</v>
      </c>
      <c r="J33" t="s">
        <v>178</v>
      </c>
      <c r="K33">
        <v>219</v>
      </c>
      <c r="L33">
        <v>23.52</v>
      </c>
      <c r="M33" t="s">
        <v>122</v>
      </c>
      <c r="N33">
        <v>442</v>
      </c>
      <c r="O33">
        <v>47.48</v>
      </c>
      <c r="P33" t="s">
        <v>123</v>
      </c>
      <c r="Q33">
        <v>270</v>
      </c>
      <c r="R33">
        <v>29</v>
      </c>
    </row>
    <row r="34" spans="1:18" ht="15">
      <c r="A34">
        <v>1</v>
      </c>
      <c r="B34" t="s">
        <v>6</v>
      </c>
      <c r="C34" t="s">
        <v>127</v>
      </c>
      <c r="D34">
        <v>15</v>
      </c>
      <c r="E34">
        <v>1261</v>
      </c>
      <c r="F34">
        <v>842</v>
      </c>
      <c r="G34">
        <v>419</v>
      </c>
      <c r="H34">
        <v>5</v>
      </c>
      <c r="I34">
        <v>837</v>
      </c>
      <c r="J34" t="s">
        <v>178</v>
      </c>
      <c r="K34">
        <v>272</v>
      </c>
      <c r="L34">
        <v>32.5</v>
      </c>
      <c r="M34" t="s">
        <v>122</v>
      </c>
      <c r="N34">
        <v>379</v>
      </c>
      <c r="O34">
        <v>45.28</v>
      </c>
      <c r="P34" t="s">
        <v>123</v>
      </c>
      <c r="Q34">
        <v>186</v>
      </c>
      <c r="R34">
        <v>22.22</v>
      </c>
    </row>
    <row r="35" spans="1:18" ht="15">
      <c r="A35">
        <v>1</v>
      </c>
      <c r="B35" t="s">
        <v>6</v>
      </c>
      <c r="C35" t="s">
        <v>9</v>
      </c>
      <c r="D35">
        <v>1</v>
      </c>
      <c r="E35">
        <v>995</v>
      </c>
      <c r="F35">
        <v>691</v>
      </c>
      <c r="G35">
        <v>304</v>
      </c>
      <c r="H35">
        <v>4</v>
      </c>
      <c r="I35">
        <v>687</v>
      </c>
      <c r="J35" t="s">
        <v>178</v>
      </c>
      <c r="K35">
        <v>88</v>
      </c>
      <c r="L35">
        <v>12.81</v>
      </c>
      <c r="M35" t="s">
        <v>122</v>
      </c>
      <c r="N35">
        <v>446</v>
      </c>
      <c r="O35">
        <v>64.92</v>
      </c>
      <c r="P35" t="s">
        <v>123</v>
      </c>
      <c r="Q35">
        <v>153</v>
      </c>
      <c r="R35">
        <v>22.27</v>
      </c>
    </row>
    <row r="36" spans="1:18" ht="15">
      <c r="A36">
        <v>1</v>
      </c>
      <c r="B36" t="s">
        <v>6</v>
      </c>
      <c r="C36" t="s">
        <v>9</v>
      </c>
      <c r="D36">
        <v>2</v>
      </c>
      <c r="E36">
        <v>1146</v>
      </c>
      <c r="F36">
        <v>824</v>
      </c>
      <c r="G36">
        <v>322</v>
      </c>
      <c r="H36">
        <v>4</v>
      </c>
      <c r="I36">
        <v>820</v>
      </c>
      <c r="J36" t="s">
        <v>178</v>
      </c>
      <c r="K36">
        <v>140</v>
      </c>
      <c r="L36">
        <v>17.07</v>
      </c>
      <c r="M36" t="s">
        <v>122</v>
      </c>
      <c r="N36">
        <v>543</v>
      </c>
      <c r="O36">
        <v>66.22</v>
      </c>
      <c r="P36" t="s">
        <v>123</v>
      </c>
      <c r="Q36">
        <v>137</v>
      </c>
      <c r="R36">
        <v>16.71</v>
      </c>
    </row>
    <row r="37" spans="1:18" ht="15">
      <c r="A37">
        <v>1</v>
      </c>
      <c r="B37" t="s">
        <v>6</v>
      </c>
      <c r="C37" t="s">
        <v>9</v>
      </c>
      <c r="D37">
        <v>3</v>
      </c>
      <c r="E37">
        <v>1206</v>
      </c>
      <c r="F37">
        <v>903</v>
      </c>
      <c r="G37">
        <v>303</v>
      </c>
      <c r="H37">
        <v>14</v>
      </c>
      <c r="I37">
        <v>889</v>
      </c>
      <c r="J37" t="s">
        <v>178</v>
      </c>
      <c r="K37">
        <v>61</v>
      </c>
      <c r="L37">
        <v>6.86</v>
      </c>
      <c r="M37" t="s">
        <v>122</v>
      </c>
      <c r="N37">
        <v>530</v>
      </c>
      <c r="O37">
        <v>59.62</v>
      </c>
      <c r="P37" t="s">
        <v>123</v>
      </c>
      <c r="Q37">
        <v>298</v>
      </c>
      <c r="R37">
        <v>33.52</v>
      </c>
    </row>
    <row r="38" spans="1:18" ht="15">
      <c r="A38">
        <v>1</v>
      </c>
      <c r="B38" t="s">
        <v>6</v>
      </c>
      <c r="C38" t="s">
        <v>9</v>
      </c>
      <c r="D38">
        <v>4</v>
      </c>
      <c r="E38">
        <v>1042</v>
      </c>
      <c r="F38">
        <v>760</v>
      </c>
      <c r="G38">
        <v>282</v>
      </c>
      <c r="H38">
        <v>8</v>
      </c>
      <c r="I38">
        <v>752</v>
      </c>
      <c r="J38" t="s">
        <v>178</v>
      </c>
      <c r="K38">
        <v>79</v>
      </c>
      <c r="L38">
        <v>10.51</v>
      </c>
      <c r="M38" t="s">
        <v>122</v>
      </c>
      <c r="N38">
        <v>408</v>
      </c>
      <c r="O38">
        <v>54.26</v>
      </c>
      <c r="P38" t="s">
        <v>123</v>
      </c>
      <c r="Q38">
        <v>265</v>
      </c>
      <c r="R38">
        <v>35.24</v>
      </c>
    </row>
    <row r="39" spans="1:18" ht="15">
      <c r="A39">
        <v>1</v>
      </c>
      <c r="B39" t="s">
        <v>6</v>
      </c>
      <c r="C39" t="s">
        <v>9</v>
      </c>
      <c r="D39">
        <v>5</v>
      </c>
      <c r="E39">
        <v>826</v>
      </c>
      <c r="F39">
        <v>553</v>
      </c>
      <c r="G39">
        <v>273</v>
      </c>
      <c r="H39">
        <v>4</v>
      </c>
      <c r="I39">
        <v>549</v>
      </c>
      <c r="J39" t="s">
        <v>178</v>
      </c>
      <c r="K39">
        <v>82</v>
      </c>
      <c r="L39">
        <v>14.94</v>
      </c>
      <c r="M39" t="s">
        <v>122</v>
      </c>
      <c r="N39">
        <v>302</v>
      </c>
      <c r="O39">
        <v>55.01</v>
      </c>
      <c r="P39" t="s">
        <v>123</v>
      </c>
      <c r="Q39">
        <v>165</v>
      </c>
      <c r="R39">
        <v>30.05</v>
      </c>
    </row>
    <row r="40" spans="1:18" ht="15">
      <c r="A40">
        <v>1</v>
      </c>
      <c r="B40" t="s">
        <v>6</v>
      </c>
      <c r="C40" t="s">
        <v>9</v>
      </c>
      <c r="D40">
        <v>6</v>
      </c>
      <c r="E40">
        <v>924</v>
      </c>
      <c r="F40">
        <v>667</v>
      </c>
      <c r="G40">
        <v>257</v>
      </c>
      <c r="H40">
        <v>8</v>
      </c>
      <c r="I40">
        <v>659</v>
      </c>
      <c r="J40" t="s">
        <v>178</v>
      </c>
      <c r="K40">
        <v>124</v>
      </c>
      <c r="L40">
        <v>18.82</v>
      </c>
      <c r="M40" t="s">
        <v>122</v>
      </c>
      <c r="N40">
        <v>396</v>
      </c>
      <c r="O40">
        <v>60.09</v>
      </c>
      <c r="P40" t="s">
        <v>123</v>
      </c>
      <c r="Q40">
        <v>139</v>
      </c>
      <c r="R40">
        <v>21.09</v>
      </c>
    </row>
    <row r="41" spans="1:18" ht="15">
      <c r="A41">
        <v>1</v>
      </c>
      <c r="B41" t="s">
        <v>6</v>
      </c>
      <c r="C41" t="s">
        <v>9</v>
      </c>
      <c r="D41">
        <v>7</v>
      </c>
      <c r="E41">
        <v>1287</v>
      </c>
      <c r="F41">
        <v>968</v>
      </c>
      <c r="G41">
        <v>319</v>
      </c>
      <c r="H41">
        <v>15</v>
      </c>
      <c r="I41">
        <v>953</v>
      </c>
      <c r="J41" t="s">
        <v>178</v>
      </c>
      <c r="K41">
        <v>138</v>
      </c>
      <c r="L41">
        <v>14.48</v>
      </c>
      <c r="M41" t="s">
        <v>122</v>
      </c>
      <c r="N41">
        <v>592</v>
      </c>
      <c r="O41">
        <v>62.12</v>
      </c>
      <c r="P41" t="s">
        <v>123</v>
      </c>
      <c r="Q41">
        <v>223</v>
      </c>
      <c r="R41">
        <v>23.4</v>
      </c>
    </row>
    <row r="42" spans="1:18" ht="15">
      <c r="A42">
        <v>1</v>
      </c>
      <c r="B42" t="s">
        <v>6</v>
      </c>
      <c r="C42" t="s">
        <v>9</v>
      </c>
      <c r="D42">
        <v>8</v>
      </c>
      <c r="E42">
        <v>1033</v>
      </c>
      <c r="F42">
        <v>737</v>
      </c>
      <c r="G42">
        <v>296</v>
      </c>
      <c r="H42">
        <v>8</v>
      </c>
      <c r="I42">
        <v>729</v>
      </c>
      <c r="J42" t="s">
        <v>178</v>
      </c>
      <c r="K42">
        <v>177</v>
      </c>
      <c r="L42">
        <v>24.28</v>
      </c>
      <c r="M42" t="s">
        <v>122</v>
      </c>
      <c r="N42">
        <v>415</v>
      </c>
      <c r="O42">
        <v>56.93</v>
      </c>
      <c r="P42" t="s">
        <v>123</v>
      </c>
      <c r="Q42">
        <v>137</v>
      </c>
      <c r="R42">
        <v>18.79</v>
      </c>
    </row>
    <row r="43" spans="1:18" ht="15">
      <c r="A43">
        <v>1</v>
      </c>
      <c r="B43" t="s">
        <v>6</v>
      </c>
      <c r="C43" t="s">
        <v>9</v>
      </c>
      <c r="D43">
        <v>9</v>
      </c>
      <c r="E43">
        <v>935</v>
      </c>
      <c r="F43">
        <v>654</v>
      </c>
      <c r="G43">
        <v>281</v>
      </c>
      <c r="H43">
        <v>10</v>
      </c>
      <c r="I43">
        <v>644</v>
      </c>
      <c r="J43" t="s">
        <v>178</v>
      </c>
      <c r="K43">
        <v>85</v>
      </c>
      <c r="L43">
        <v>13.2</v>
      </c>
      <c r="M43" t="s">
        <v>122</v>
      </c>
      <c r="N43">
        <v>380</v>
      </c>
      <c r="O43">
        <v>59.01</v>
      </c>
      <c r="P43" t="s">
        <v>123</v>
      </c>
      <c r="Q43">
        <v>179</v>
      </c>
      <c r="R43">
        <v>27.8</v>
      </c>
    </row>
    <row r="44" spans="1:18" ht="15">
      <c r="A44">
        <v>1</v>
      </c>
      <c r="B44" t="s">
        <v>6</v>
      </c>
      <c r="C44" t="s">
        <v>9</v>
      </c>
      <c r="D44">
        <v>10</v>
      </c>
      <c r="E44">
        <v>1167</v>
      </c>
      <c r="F44">
        <v>838</v>
      </c>
      <c r="G44">
        <v>329</v>
      </c>
      <c r="H44">
        <v>5</v>
      </c>
      <c r="I44">
        <v>833</v>
      </c>
      <c r="J44" t="s">
        <v>178</v>
      </c>
      <c r="K44">
        <v>85</v>
      </c>
      <c r="L44">
        <v>10.2</v>
      </c>
      <c r="M44" t="s">
        <v>122</v>
      </c>
      <c r="N44">
        <v>527</v>
      </c>
      <c r="O44">
        <v>63.27</v>
      </c>
      <c r="P44" t="s">
        <v>123</v>
      </c>
      <c r="Q44">
        <v>221</v>
      </c>
      <c r="R44">
        <v>26.53</v>
      </c>
    </row>
    <row r="45" spans="1:18" ht="15">
      <c r="A45">
        <v>2</v>
      </c>
      <c r="B45" t="s">
        <v>78</v>
      </c>
      <c r="C45" t="s">
        <v>10</v>
      </c>
      <c r="D45">
        <v>1</v>
      </c>
      <c r="E45">
        <v>889</v>
      </c>
      <c r="F45">
        <v>702</v>
      </c>
      <c r="G45">
        <v>187</v>
      </c>
      <c r="H45">
        <v>7</v>
      </c>
      <c r="I45">
        <v>695</v>
      </c>
      <c r="J45" t="s">
        <v>178</v>
      </c>
      <c r="K45">
        <v>208</v>
      </c>
      <c r="L45">
        <v>29.93</v>
      </c>
      <c r="M45" t="s">
        <v>122</v>
      </c>
      <c r="N45">
        <v>383</v>
      </c>
      <c r="O45">
        <v>55.11</v>
      </c>
      <c r="P45" t="s">
        <v>123</v>
      </c>
      <c r="Q45">
        <v>104</v>
      </c>
      <c r="R45">
        <v>14.96</v>
      </c>
    </row>
    <row r="46" spans="1:18" ht="15">
      <c r="A46">
        <v>2</v>
      </c>
      <c r="B46" t="s">
        <v>78</v>
      </c>
      <c r="C46" t="s">
        <v>10</v>
      </c>
      <c r="D46">
        <v>2</v>
      </c>
      <c r="E46">
        <v>919</v>
      </c>
      <c r="F46">
        <v>727</v>
      </c>
      <c r="G46">
        <v>192</v>
      </c>
      <c r="H46">
        <v>7</v>
      </c>
      <c r="I46">
        <v>720</v>
      </c>
      <c r="J46" t="s">
        <v>178</v>
      </c>
      <c r="K46">
        <v>182</v>
      </c>
      <c r="L46">
        <v>25.28</v>
      </c>
      <c r="M46" t="s">
        <v>122</v>
      </c>
      <c r="N46">
        <v>419</v>
      </c>
      <c r="O46">
        <v>58.19</v>
      </c>
      <c r="P46" t="s">
        <v>123</v>
      </c>
      <c r="Q46">
        <v>119</v>
      </c>
      <c r="R46">
        <v>16.53</v>
      </c>
    </row>
    <row r="47" spans="1:18" ht="15">
      <c r="A47">
        <v>2</v>
      </c>
      <c r="B47" t="s">
        <v>78</v>
      </c>
      <c r="C47" t="s">
        <v>10</v>
      </c>
      <c r="D47">
        <v>3</v>
      </c>
      <c r="E47">
        <v>1098</v>
      </c>
      <c r="F47">
        <v>801</v>
      </c>
      <c r="G47">
        <v>297</v>
      </c>
      <c r="H47">
        <v>4</v>
      </c>
      <c r="I47">
        <v>797</v>
      </c>
      <c r="J47" t="s">
        <v>178</v>
      </c>
      <c r="K47">
        <v>357</v>
      </c>
      <c r="L47">
        <v>44.79</v>
      </c>
      <c r="M47" t="s">
        <v>122</v>
      </c>
      <c r="N47">
        <v>294</v>
      </c>
      <c r="O47">
        <v>36.89</v>
      </c>
      <c r="P47" t="s">
        <v>123</v>
      </c>
      <c r="Q47">
        <v>146</v>
      </c>
      <c r="R47">
        <v>18.32</v>
      </c>
    </row>
    <row r="48" spans="1:18" ht="15">
      <c r="A48">
        <v>2</v>
      </c>
      <c r="B48" t="s">
        <v>78</v>
      </c>
      <c r="C48" t="s">
        <v>10</v>
      </c>
      <c r="D48">
        <v>4</v>
      </c>
      <c r="E48">
        <v>1141</v>
      </c>
      <c r="F48">
        <v>850</v>
      </c>
      <c r="G48">
        <v>291</v>
      </c>
      <c r="H48">
        <v>7</v>
      </c>
      <c r="I48">
        <v>843</v>
      </c>
      <c r="J48" t="s">
        <v>178</v>
      </c>
      <c r="K48">
        <v>318</v>
      </c>
      <c r="L48">
        <v>37.72</v>
      </c>
      <c r="M48" t="s">
        <v>122</v>
      </c>
      <c r="N48">
        <v>392</v>
      </c>
      <c r="O48">
        <v>46.5</v>
      </c>
      <c r="P48" t="s">
        <v>123</v>
      </c>
      <c r="Q48">
        <v>133</v>
      </c>
      <c r="R48">
        <v>15.78</v>
      </c>
    </row>
    <row r="49" spans="1:18" ht="15">
      <c r="A49">
        <v>2</v>
      </c>
      <c r="B49" t="s">
        <v>78</v>
      </c>
      <c r="C49" t="s">
        <v>10</v>
      </c>
      <c r="D49">
        <v>5</v>
      </c>
      <c r="E49">
        <v>737</v>
      </c>
      <c r="F49">
        <v>552</v>
      </c>
      <c r="G49">
        <v>185</v>
      </c>
      <c r="H49">
        <v>2</v>
      </c>
      <c r="I49">
        <v>550</v>
      </c>
      <c r="J49" t="s">
        <v>178</v>
      </c>
      <c r="K49">
        <v>144</v>
      </c>
      <c r="L49">
        <v>26.18</v>
      </c>
      <c r="M49" t="s">
        <v>122</v>
      </c>
      <c r="N49">
        <v>342</v>
      </c>
      <c r="O49">
        <v>62.18</v>
      </c>
      <c r="P49" t="s">
        <v>123</v>
      </c>
      <c r="Q49">
        <v>64</v>
      </c>
      <c r="R49">
        <v>11.64</v>
      </c>
    </row>
    <row r="50" spans="1:18" ht="15">
      <c r="A50">
        <v>2</v>
      </c>
      <c r="B50" t="s">
        <v>78</v>
      </c>
      <c r="C50" t="s">
        <v>10</v>
      </c>
      <c r="D50">
        <v>6</v>
      </c>
      <c r="E50">
        <v>1587</v>
      </c>
      <c r="F50">
        <v>1177</v>
      </c>
      <c r="G50">
        <v>410</v>
      </c>
      <c r="H50">
        <v>6</v>
      </c>
      <c r="I50">
        <v>1171</v>
      </c>
      <c r="J50" t="s">
        <v>178</v>
      </c>
      <c r="K50">
        <v>520</v>
      </c>
      <c r="L50">
        <v>44.41</v>
      </c>
      <c r="M50" t="s">
        <v>122</v>
      </c>
      <c r="N50">
        <v>514</v>
      </c>
      <c r="O50">
        <v>43.89</v>
      </c>
      <c r="P50" t="s">
        <v>123</v>
      </c>
      <c r="Q50">
        <v>137</v>
      </c>
      <c r="R50">
        <v>11.7</v>
      </c>
    </row>
    <row r="51" spans="1:18" ht="15">
      <c r="A51">
        <v>2</v>
      </c>
      <c r="B51" t="s">
        <v>78</v>
      </c>
      <c r="C51" t="s">
        <v>10</v>
      </c>
      <c r="D51">
        <v>7</v>
      </c>
      <c r="E51">
        <v>834</v>
      </c>
      <c r="F51">
        <v>677</v>
      </c>
      <c r="G51">
        <v>157</v>
      </c>
      <c r="H51">
        <v>5</v>
      </c>
      <c r="I51">
        <v>672</v>
      </c>
      <c r="J51" t="s">
        <v>178</v>
      </c>
      <c r="K51">
        <v>211</v>
      </c>
      <c r="L51">
        <v>31.4</v>
      </c>
      <c r="M51" t="s">
        <v>122</v>
      </c>
      <c r="N51">
        <v>386</v>
      </c>
      <c r="O51">
        <v>57.44</v>
      </c>
      <c r="P51" t="s">
        <v>123</v>
      </c>
      <c r="Q51">
        <v>75</v>
      </c>
      <c r="R51">
        <v>11.16</v>
      </c>
    </row>
    <row r="52" spans="1:18" ht="15">
      <c r="A52">
        <v>2</v>
      </c>
      <c r="B52" t="s">
        <v>78</v>
      </c>
      <c r="C52" t="s">
        <v>128</v>
      </c>
      <c r="D52">
        <v>1</v>
      </c>
      <c r="E52">
        <v>754</v>
      </c>
      <c r="F52">
        <v>534</v>
      </c>
      <c r="G52">
        <v>220</v>
      </c>
      <c r="H52">
        <v>7</v>
      </c>
      <c r="I52">
        <v>527</v>
      </c>
      <c r="J52" t="s">
        <v>178</v>
      </c>
      <c r="K52">
        <v>121</v>
      </c>
      <c r="L52">
        <v>22.96</v>
      </c>
      <c r="M52" t="s">
        <v>122</v>
      </c>
      <c r="N52">
        <v>235</v>
      </c>
      <c r="O52">
        <v>44.59</v>
      </c>
      <c r="P52" t="s">
        <v>123</v>
      </c>
      <c r="Q52">
        <v>171</v>
      </c>
      <c r="R52">
        <v>32.45</v>
      </c>
    </row>
    <row r="53" spans="1:18" ht="15">
      <c r="A53">
        <v>2</v>
      </c>
      <c r="B53" t="s">
        <v>78</v>
      </c>
      <c r="C53" t="s">
        <v>128</v>
      </c>
      <c r="D53">
        <v>2</v>
      </c>
      <c r="E53">
        <v>794</v>
      </c>
      <c r="F53">
        <v>531</v>
      </c>
      <c r="G53">
        <v>263</v>
      </c>
      <c r="H53">
        <v>5</v>
      </c>
      <c r="I53">
        <v>526</v>
      </c>
      <c r="J53" t="s">
        <v>178</v>
      </c>
      <c r="K53">
        <v>116</v>
      </c>
      <c r="L53">
        <v>22.05</v>
      </c>
      <c r="M53" t="s">
        <v>122</v>
      </c>
      <c r="N53">
        <v>263</v>
      </c>
      <c r="O53">
        <v>50</v>
      </c>
      <c r="P53" t="s">
        <v>123</v>
      </c>
      <c r="Q53">
        <v>147</v>
      </c>
      <c r="R53">
        <v>27.95</v>
      </c>
    </row>
    <row r="54" spans="1:18" ht="15">
      <c r="A54">
        <v>2</v>
      </c>
      <c r="B54" t="s">
        <v>78</v>
      </c>
      <c r="C54" t="s">
        <v>128</v>
      </c>
      <c r="D54">
        <v>3</v>
      </c>
      <c r="E54">
        <v>1114</v>
      </c>
      <c r="F54">
        <v>659</v>
      </c>
      <c r="G54">
        <v>455</v>
      </c>
      <c r="H54">
        <v>6</v>
      </c>
      <c r="I54">
        <v>653</v>
      </c>
      <c r="J54" t="s">
        <v>178</v>
      </c>
      <c r="K54">
        <v>185</v>
      </c>
      <c r="L54">
        <v>28.33</v>
      </c>
      <c r="M54" t="s">
        <v>122</v>
      </c>
      <c r="N54">
        <v>262</v>
      </c>
      <c r="O54">
        <v>40.12</v>
      </c>
      <c r="P54" t="s">
        <v>123</v>
      </c>
      <c r="Q54">
        <v>206</v>
      </c>
      <c r="R54">
        <v>31.55</v>
      </c>
    </row>
    <row r="55" spans="1:18" ht="15">
      <c r="A55">
        <v>2</v>
      </c>
      <c r="B55" t="s">
        <v>78</v>
      </c>
      <c r="C55" t="s">
        <v>128</v>
      </c>
      <c r="D55">
        <v>4</v>
      </c>
      <c r="E55">
        <v>1183</v>
      </c>
      <c r="F55">
        <v>767</v>
      </c>
      <c r="G55">
        <v>416</v>
      </c>
      <c r="H55">
        <v>12</v>
      </c>
      <c r="I55">
        <v>755</v>
      </c>
      <c r="J55" t="s">
        <v>178</v>
      </c>
      <c r="K55">
        <v>187</v>
      </c>
      <c r="L55">
        <v>24.77</v>
      </c>
      <c r="M55" t="s">
        <v>122</v>
      </c>
      <c r="N55">
        <v>368</v>
      </c>
      <c r="O55">
        <v>48.74</v>
      </c>
      <c r="P55" t="s">
        <v>123</v>
      </c>
      <c r="Q55">
        <v>200</v>
      </c>
      <c r="R55">
        <v>26.49</v>
      </c>
    </row>
    <row r="56" spans="1:18" ht="15">
      <c r="A56">
        <v>2</v>
      </c>
      <c r="B56" t="s">
        <v>78</v>
      </c>
      <c r="C56" t="s">
        <v>128</v>
      </c>
      <c r="D56">
        <v>5</v>
      </c>
      <c r="E56">
        <v>1274</v>
      </c>
      <c r="F56">
        <v>808</v>
      </c>
      <c r="G56">
        <v>466</v>
      </c>
      <c r="H56">
        <v>7</v>
      </c>
      <c r="I56">
        <v>801</v>
      </c>
      <c r="J56" t="s">
        <v>178</v>
      </c>
      <c r="K56">
        <v>236</v>
      </c>
      <c r="L56">
        <v>29.46</v>
      </c>
      <c r="M56" t="s">
        <v>122</v>
      </c>
      <c r="N56">
        <v>369</v>
      </c>
      <c r="O56">
        <v>46.07</v>
      </c>
      <c r="P56" t="s">
        <v>123</v>
      </c>
      <c r="Q56">
        <v>196</v>
      </c>
      <c r="R56">
        <v>24.47</v>
      </c>
    </row>
    <row r="57" spans="1:18" ht="15">
      <c r="A57">
        <v>2</v>
      </c>
      <c r="B57" t="s">
        <v>78</v>
      </c>
      <c r="C57" t="s">
        <v>128</v>
      </c>
      <c r="D57">
        <v>6</v>
      </c>
      <c r="E57">
        <v>627</v>
      </c>
      <c r="F57">
        <v>449</v>
      </c>
      <c r="G57">
        <v>178</v>
      </c>
      <c r="H57">
        <v>3</v>
      </c>
      <c r="I57">
        <v>446</v>
      </c>
      <c r="J57" t="s">
        <v>178</v>
      </c>
      <c r="K57">
        <v>86</v>
      </c>
      <c r="L57">
        <v>19.28</v>
      </c>
      <c r="M57" t="s">
        <v>122</v>
      </c>
      <c r="N57">
        <v>205</v>
      </c>
      <c r="O57">
        <v>45.96</v>
      </c>
      <c r="P57" t="s">
        <v>123</v>
      </c>
      <c r="Q57">
        <v>155</v>
      </c>
      <c r="R57">
        <v>34.75</v>
      </c>
    </row>
    <row r="58" spans="1:18" ht="15">
      <c r="A58">
        <v>2</v>
      </c>
      <c r="B58" t="s">
        <v>78</v>
      </c>
      <c r="C58" t="s">
        <v>128</v>
      </c>
      <c r="D58">
        <v>7</v>
      </c>
      <c r="E58">
        <v>869</v>
      </c>
      <c r="F58">
        <v>588</v>
      </c>
      <c r="G58">
        <v>281</v>
      </c>
      <c r="H58">
        <v>7</v>
      </c>
      <c r="I58">
        <v>581</v>
      </c>
      <c r="J58" t="s">
        <v>178</v>
      </c>
      <c r="K58">
        <v>183</v>
      </c>
      <c r="L58">
        <v>31.5</v>
      </c>
      <c r="M58" t="s">
        <v>122</v>
      </c>
      <c r="N58">
        <v>285</v>
      </c>
      <c r="O58">
        <v>49.05</v>
      </c>
      <c r="P58" t="s">
        <v>123</v>
      </c>
      <c r="Q58">
        <v>113</v>
      </c>
      <c r="R58">
        <v>19.45</v>
      </c>
    </row>
    <row r="59" spans="1:18" ht="15">
      <c r="A59">
        <v>2</v>
      </c>
      <c r="B59" t="s">
        <v>78</v>
      </c>
      <c r="C59" t="s">
        <v>128</v>
      </c>
      <c r="D59">
        <v>8</v>
      </c>
      <c r="E59">
        <v>1017</v>
      </c>
      <c r="F59">
        <v>628</v>
      </c>
      <c r="G59">
        <v>389</v>
      </c>
      <c r="H59">
        <v>11</v>
      </c>
      <c r="I59">
        <v>617</v>
      </c>
      <c r="J59" t="s">
        <v>178</v>
      </c>
      <c r="K59">
        <v>248</v>
      </c>
      <c r="L59">
        <v>40.19</v>
      </c>
      <c r="M59" t="s">
        <v>122</v>
      </c>
      <c r="N59">
        <v>250</v>
      </c>
      <c r="O59">
        <v>40.52</v>
      </c>
      <c r="P59" t="s">
        <v>123</v>
      </c>
      <c r="Q59">
        <v>119</v>
      </c>
      <c r="R59">
        <v>19.29</v>
      </c>
    </row>
    <row r="60" spans="1:18" ht="15">
      <c r="A60">
        <v>2</v>
      </c>
      <c r="B60" t="s">
        <v>78</v>
      </c>
      <c r="C60" t="s">
        <v>128</v>
      </c>
      <c r="D60">
        <v>9</v>
      </c>
      <c r="E60">
        <v>1086</v>
      </c>
      <c r="F60">
        <v>734</v>
      </c>
      <c r="G60">
        <v>352</v>
      </c>
      <c r="H60">
        <v>14</v>
      </c>
      <c r="I60">
        <v>720</v>
      </c>
      <c r="J60" t="s">
        <v>178</v>
      </c>
      <c r="K60">
        <v>62</v>
      </c>
      <c r="L60">
        <v>8.61</v>
      </c>
      <c r="M60" t="s">
        <v>122</v>
      </c>
      <c r="N60">
        <v>331</v>
      </c>
      <c r="O60">
        <v>45.97</v>
      </c>
      <c r="P60" t="s">
        <v>123</v>
      </c>
      <c r="Q60">
        <v>327</v>
      </c>
      <c r="R60">
        <v>45.42</v>
      </c>
    </row>
    <row r="61" spans="1:18" ht="15">
      <c r="A61">
        <v>2</v>
      </c>
      <c r="B61" t="s">
        <v>78</v>
      </c>
      <c r="C61" t="s">
        <v>128</v>
      </c>
      <c r="D61">
        <v>10</v>
      </c>
      <c r="E61">
        <v>963</v>
      </c>
      <c r="F61">
        <v>604</v>
      </c>
      <c r="G61">
        <v>359</v>
      </c>
      <c r="H61">
        <v>13</v>
      </c>
      <c r="I61">
        <v>591</v>
      </c>
      <c r="J61" t="s">
        <v>178</v>
      </c>
      <c r="K61">
        <v>69</v>
      </c>
      <c r="L61">
        <v>11.68</v>
      </c>
      <c r="M61" t="s">
        <v>122</v>
      </c>
      <c r="N61">
        <v>244</v>
      </c>
      <c r="O61">
        <v>41.29</v>
      </c>
      <c r="P61" t="s">
        <v>123</v>
      </c>
      <c r="Q61">
        <v>278</v>
      </c>
      <c r="R61">
        <v>47.04</v>
      </c>
    </row>
    <row r="62" spans="1:18" ht="15">
      <c r="A62">
        <v>2</v>
      </c>
      <c r="B62" t="s">
        <v>78</v>
      </c>
      <c r="C62" t="s">
        <v>128</v>
      </c>
      <c r="D62">
        <v>11</v>
      </c>
      <c r="E62">
        <v>666</v>
      </c>
      <c r="F62">
        <v>418</v>
      </c>
      <c r="G62">
        <v>248</v>
      </c>
      <c r="H62">
        <v>14</v>
      </c>
      <c r="I62">
        <v>404</v>
      </c>
      <c r="J62" t="s">
        <v>178</v>
      </c>
      <c r="K62">
        <v>105</v>
      </c>
      <c r="L62">
        <v>25.99</v>
      </c>
      <c r="M62" t="s">
        <v>122</v>
      </c>
      <c r="N62">
        <v>182</v>
      </c>
      <c r="O62">
        <v>45.05</v>
      </c>
      <c r="P62" t="s">
        <v>123</v>
      </c>
      <c r="Q62">
        <v>117</v>
      </c>
      <c r="R62">
        <v>28.96</v>
      </c>
    </row>
    <row r="63" spans="1:18" ht="15">
      <c r="A63">
        <v>2</v>
      </c>
      <c r="B63" t="s">
        <v>78</v>
      </c>
      <c r="C63" t="s">
        <v>128</v>
      </c>
      <c r="D63">
        <v>12</v>
      </c>
      <c r="E63">
        <v>809</v>
      </c>
      <c r="F63">
        <v>525</v>
      </c>
      <c r="G63">
        <v>284</v>
      </c>
      <c r="H63">
        <v>7</v>
      </c>
      <c r="I63">
        <v>518</v>
      </c>
      <c r="J63" t="s">
        <v>178</v>
      </c>
      <c r="K63">
        <v>168</v>
      </c>
      <c r="L63">
        <v>32.43</v>
      </c>
      <c r="M63" t="s">
        <v>122</v>
      </c>
      <c r="N63">
        <v>248</v>
      </c>
      <c r="O63">
        <v>47.88</v>
      </c>
      <c r="P63" t="s">
        <v>123</v>
      </c>
      <c r="Q63">
        <v>102</v>
      </c>
      <c r="R63">
        <v>19.69</v>
      </c>
    </row>
    <row r="64" spans="1:18" ht="15">
      <c r="A64">
        <v>2</v>
      </c>
      <c r="B64" t="s">
        <v>78</v>
      </c>
      <c r="C64" t="s">
        <v>129</v>
      </c>
      <c r="D64">
        <v>1</v>
      </c>
      <c r="E64">
        <v>914</v>
      </c>
      <c r="F64">
        <v>631</v>
      </c>
      <c r="G64">
        <v>283</v>
      </c>
      <c r="H64">
        <v>7</v>
      </c>
      <c r="I64">
        <v>624</v>
      </c>
      <c r="J64" t="s">
        <v>178</v>
      </c>
      <c r="K64">
        <v>157</v>
      </c>
      <c r="L64">
        <v>25.16</v>
      </c>
      <c r="M64" t="s">
        <v>122</v>
      </c>
      <c r="N64">
        <v>267</v>
      </c>
      <c r="O64">
        <v>42.79</v>
      </c>
      <c r="P64" t="s">
        <v>123</v>
      </c>
      <c r="Q64">
        <v>200</v>
      </c>
      <c r="R64">
        <v>32.05</v>
      </c>
    </row>
    <row r="65" spans="1:18" ht="15">
      <c r="A65">
        <v>2</v>
      </c>
      <c r="B65" t="s">
        <v>78</v>
      </c>
      <c r="C65" t="s">
        <v>129</v>
      </c>
      <c r="D65">
        <v>2</v>
      </c>
      <c r="E65">
        <v>1176</v>
      </c>
      <c r="F65">
        <v>828</v>
      </c>
      <c r="G65">
        <v>348</v>
      </c>
      <c r="H65">
        <v>13</v>
      </c>
      <c r="I65">
        <v>815</v>
      </c>
      <c r="J65" t="s">
        <v>178</v>
      </c>
      <c r="K65">
        <v>265</v>
      </c>
      <c r="L65">
        <v>32.52</v>
      </c>
      <c r="M65" t="s">
        <v>122</v>
      </c>
      <c r="N65">
        <v>374</v>
      </c>
      <c r="O65">
        <v>45.89</v>
      </c>
      <c r="P65" t="s">
        <v>123</v>
      </c>
      <c r="Q65">
        <v>176</v>
      </c>
      <c r="R65">
        <v>21.6</v>
      </c>
    </row>
    <row r="66" spans="1:18" ht="15">
      <c r="A66">
        <v>2</v>
      </c>
      <c r="B66" t="s">
        <v>78</v>
      </c>
      <c r="C66" t="s">
        <v>129</v>
      </c>
      <c r="D66">
        <v>3</v>
      </c>
      <c r="E66">
        <v>1051</v>
      </c>
      <c r="F66">
        <v>762</v>
      </c>
      <c r="G66">
        <v>289</v>
      </c>
      <c r="H66">
        <v>4</v>
      </c>
      <c r="I66">
        <v>758</v>
      </c>
      <c r="J66" t="s">
        <v>178</v>
      </c>
      <c r="K66">
        <v>303</v>
      </c>
      <c r="L66">
        <v>39.97</v>
      </c>
      <c r="M66" t="s">
        <v>122</v>
      </c>
      <c r="N66">
        <v>310</v>
      </c>
      <c r="O66">
        <v>40.9</v>
      </c>
      <c r="P66" t="s">
        <v>123</v>
      </c>
      <c r="Q66">
        <v>145</v>
      </c>
      <c r="R66">
        <v>19.13</v>
      </c>
    </row>
    <row r="67" spans="1:18" ht="15">
      <c r="A67">
        <v>2</v>
      </c>
      <c r="B67" t="s">
        <v>78</v>
      </c>
      <c r="C67" t="s">
        <v>129</v>
      </c>
      <c r="D67">
        <v>4</v>
      </c>
      <c r="E67">
        <v>1218</v>
      </c>
      <c r="F67">
        <v>888</v>
      </c>
      <c r="G67">
        <v>330</v>
      </c>
      <c r="H67">
        <v>7</v>
      </c>
      <c r="I67">
        <v>881</v>
      </c>
      <c r="J67" t="s">
        <v>178</v>
      </c>
      <c r="K67">
        <v>271</v>
      </c>
      <c r="L67">
        <v>30.76</v>
      </c>
      <c r="M67" t="s">
        <v>122</v>
      </c>
      <c r="N67">
        <v>382</v>
      </c>
      <c r="O67">
        <v>43.36</v>
      </c>
      <c r="P67" t="s">
        <v>123</v>
      </c>
      <c r="Q67">
        <v>228</v>
      </c>
      <c r="R67">
        <v>25.88</v>
      </c>
    </row>
    <row r="68" spans="1:18" ht="15">
      <c r="A68">
        <v>2</v>
      </c>
      <c r="B68" t="s">
        <v>78</v>
      </c>
      <c r="C68" t="s">
        <v>129</v>
      </c>
      <c r="D68">
        <v>5</v>
      </c>
      <c r="E68">
        <v>1082</v>
      </c>
      <c r="F68">
        <v>809</v>
      </c>
      <c r="G68">
        <v>273</v>
      </c>
      <c r="H68">
        <v>4</v>
      </c>
      <c r="I68">
        <v>805</v>
      </c>
      <c r="J68" t="s">
        <v>178</v>
      </c>
      <c r="K68">
        <v>261</v>
      </c>
      <c r="L68">
        <v>32.42</v>
      </c>
      <c r="M68" t="s">
        <v>122</v>
      </c>
      <c r="N68">
        <v>370</v>
      </c>
      <c r="O68">
        <v>45.96</v>
      </c>
      <c r="P68" t="s">
        <v>123</v>
      </c>
      <c r="Q68">
        <v>174</v>
      </c>
      <c r="R68">
        <v>21.61</v>
      </c>
    </row>
    <row r="69" spans="1:18" ht="15">
      <c r="A69">
        <v>2</v>
      </c>
      <c r="B69" t="s">
        <v>78</v>
      </c>
      <c r="C69" t="s">
        <v>129</v>
      </c>
      <c r="D69">
        <v>6</v>
      </c>
      <c r="E69">
        <v>1107</v>
      </c>
      <c r="F69">
        <v>824</v>
      </c>
      <c r="G69">
        <v>283</v>
      </c>
      <c r="H69">
        <v>19</v>
      </c>
      <c r="I69">
        <v>805</v>
      </c>
      <c r="J69" t="s">
        <v>178</v>
      </c>
      <c r="K69">
        <v>192</v>
      </c>
      <c r="L69">
        <v>23.85</v>
      </c>
      <c r="M69" t="s">
        <v>122</v>
      </c>
      <c r="N69">
        <v>385</v>
      </c>
      <c r="O69">
        <v>47.83</v>
      </c>
      <c r="P69" t="s">
        <v>123</v>
      </c>
      <c r="Q69">
        <v>228</v>
      </c>
      <c r="R69">
        <v>28.32</v>
      </c>
    </row>
    <row r="70" spans="1:18" ht="15">
      <c r="A70">
        <v>2</v>
      </c>
      <c r="B70" t="s">
        <v>78</v>
      </c>
      <c r="C70" t="s">
        <v>129</v>
      </c>
      <c r="D70">
        <v>7</v>
      </c>
      <c r="E70">
        <v>1030</v>
      </c>
      <c r="F70">
        <v>754</v>
      </c>
      <c r="G70">
        <v>276</v>
      </c>
      <c r="H70">
        <v>12</v>
      </c>
      <c r="I70">
        <v>742</v>
      </c>
      <c r="J70" t="s">
        <v>178</v>
      </c>
      <c r="K70">
        <v>237</v>
      </c>
      <c r="L70">
        <v>31.94</v>
      </c>
      <c r="M70" t="s">
        <v>122</v>
      </c>
      <c r="N70">
        <v>310</v>
      </c>
      <c r="O70">
        <v>41.78</v>
      </c>
      <c r="P70" t="s">
        <v>123</v>
      </c>
      <c r="Q70">
        <v>195</v>
      </c>
      <c r="R70">
        <v>26.28</v>
      </c>
    </row>
    <row r="71" spans="1:18" ht="15">
      <c r="A71">
        <v>2</v>
      </c>
      <c r="B71" t="s">
        <v>78</v>
      </c>
      <c r="C71" t="s">
        <v>129</v>
      </c>
      <c r="D71">
        <v>8</v>
      </c>
      <c r="E71">
        <v>893</v>
      </c>
      <c r="F71">
        <v>690</v>
      </c>
      <c r="G71">
        <v>203</v>
      </c>
      <c r="H71">
        <v>5</v>
      </c>
      <c r="I71">
        <v>685</v>
      </c>
      <c r="J71" t="s">
        <v>178</v>
      </c>
      <c r="K71">
        <v>230</v>
      </c>
      <c r="L71">
        <v>33.58</v>
      </c>
      <c r="M71" t="s">
        <v>122</v>
      </c>
      <c r="N71">
        <v>288</v>
      </c>
      <c r="O71">
        <v>42.04</v>
      </c>
      <c r="P71" t="s">
        <v>123</v>
      </c>
      <c r="Q71">
        <v>167</v>
      </c>
      <c r="R71">
        <v>24.38</v>
      </c>
    </row>
    <row r="72" spans="1:18" ht="15">
      <c r="A72">
        <v>2</v>
      </c>
      <c r="B72" t="s">
        <v>78</v>
      </c>
      <c r="C72" t="s">
        <v>11</v>
      </c>
      <c r="D72">
        <v>1</v>
      </c>
      <c r="E72">
        <v>1010</v>
      </c>
      <c r="F72">
        <v>689</v>
      </c>
      <c r="G72">
        <v>321</v>
      </c>
      <c r="H72">
        <v>7</v>
      </c>
      <c r="I72">
        <v>682</v>
      </c>
      <c r="J72" t="s">
        <v>178</v>
      </c>
      <c r="K72">
        <v>168</v>
      </c>
      <c r="L72">
        <v>24.63</v>
      </c>
      <c r="M72" t="s">
        <v>122</v>
      </c>
      <c r="N72">
        <v>362</v>
      </c>
      <c r="O72">
        <v>53.08</v>
      </c>
      <c r="P72" t="s">
        <v>123</v>
      </c>
      <c r="Q72">
        <v>152</v>
      </c>
      <c r="R72">
        <v>22.29</v>
      </c>
    </row>
    <row r="73" spans="1:18" ht="15">
      <c r="A73">
        <v>2</v>
      </c>
      <c r="B73" t="s">
        <v>78</v>
      </c>
      <c r="C73" t="s">
        <v>11</v>
      </c>
      <c r="D73">
        <v>2</v>
      </c>
      <c r="E73">
        <v>969</v>
      </c>
      <c r="F73">
        <v>626</v>
      </c>
      <c r="G73">
        <v>343</v>
      </c>
      <c r="H73">
        <v>4</v>
      </c>
      <c r="I73">
        <v>622</v>
      </c>
      <c r="J73" t="s">
        <v>178</v>
      </c>
      <c r="K73">
        <v>222</v>
      </c>
      <c r="L73">
        <v>35.69</v>
      </c>
      <c r="M73" t="s">
        <v>122</v>
      </c>
      <c r="N73">
        <v>237</v>
      </c>
      <c r="O73">
        <v>38.1</v>
      </c>
      <c r="P73" t="s">
        <v>123</v>
      </c>
      <c r="Q73">
        <v>163</v>
      </c>
      <c r="R73">
        <v>26.21</v>
      </c>
    </row>
    <row r="74" spans="1:18" ht="15">
      <c r="A74">
        <v>2</v>
      </c>
      <c r="B74" t="s">
        <v>78</v>
      </c>
      <c r="C74" t="s">
        <v>11</v>
      </c>
      <c r="D74">
        <v>3</v>
      </c>
      <c r="E74">
        <v>1090</v>
      </c>
      <c r="F74">
        <v>765</v>
      </c>
      <c r="G74">
        <v>325</v>
      </c>
      <c r="H74">
        <v>10</v>
      </c>
      <c r="I74">
        <v>755</v>
      </c>
      <c r="J74" t="s">
        <v>178</v>
      </c>
      <c r="K74">
        <v>210</v>
      </c>
      <c r="L74">
        <v>27.81</v>
      </c>
      <c r="M74" t="s">
        <v>122</v>
      </c>
      <c r="N74">
        <v>379</v>
      </c>
      <c r="O74">
        <v>50.2</v>
      </c>
      <c r="P74" t="s">
        <v>123</v>
      </c>
      <c r="Q74">
        <v>166</v>
      </c>
      <c r="R74">
        <v>21.99</v>
      </c>
    </row>
    <row r="75" spans="1:18" ht="15">
      <c r="A75">
        <v>2</v>
      </c>
      <c r="B75" t="s">
        <v>78</v>
      </c>
      <c r="C75" t="s">
        <v>11</v>
      </c>
      <c r="D75">
        <v>4</v>
      </c>
      <c r="E75">
        <v>1310</v>
      </c>
      <c r="F75">
        <v>876</v>
      </c>
      <c r="G75">
        <v>434</v>
      </c>
      <c r="H75">
        <v>13</v>
      </c>
      <c r="I75">
        <v>863</v>
      </c>
      <c r="J75" t="s">
        <v>178</v>
      </c>
      <c r="K75">
        <v>350</v>
      </c>
      <c r="L75">
        <v>40.56</v>
      </c>
      <c r="M75" t="s">
        <v>122</v>
      </c>
      <c r="N75">
        <v>371</v>
      </c>
      <c r="O75">
        <v>42.99</v>
      </c>
      <c r="P75" t="s">
        <v>123</v>
      </c>
      <c r="Q75">
        <v>142</v>
      </c>
      <c r="R75">
        <v>16.45</v>
      </c>
    </row>
    <row r="76" spans="1:18" ht="15">
      <c r="A76">
        <v>2</v>
      </c>
      <c r="B76" t="s">
        <v>78</v>
      </c>
      <c r="C76" t="s">
        <v>11</v>
      </c>
      <c r="D76">
        <v>5</v>
      </c>
      <c r="E76">
        <v>879</v>
      </c>
      <c r="F76">
        <v>637</v>
      </c>
      <c r="G76">
        <v>242</v>
      </c>
      <c r="H76">
        <v>6</v>
      </c>
      <c r="I76">
        <v>631</v>
      </c>
      <c r="J76" t="s">
        <v>178</v>
      </c>
      <c r="K76">
        <v>213</v>
      </c>
      <c r="L76">
        <v>33.76</v>
      </c>
      <c r="M76" t="s">
        <v>122</v>
      </c>
      <c r="N76">
        <v>292</v>
      </c>
      <c r="O76">
        <v>46.28</v>
      </c>
      <c r="P76" t="s">
        <v>123</v>
      </c>
      <c r="Q76">
        <v>126</v>
      </c>
      <c r="R76">
        <v>19.97</v>
      </c>
    </row>
    <row r="77" spans="1:18" ht="15">
      <c r="A77">
        <v>2</v>
      </c>
      <c r="B77" t="s">
        <v>78</v>
      </c>
      <c r="C77" t="s">
        <v>11</v>
      </c>
      <c r="D77">
        <v>6</v>
      </c>
      <c r="E77">
        <v>938</v>
      </c>
      <c r="F77">
        <v>581</v>
      </c>
      <c r="G77">
        <v>357</v>
      </c>
      <c r="H77">
        <v>12</v>
      </c>
      <c r="I77">
        <v>569</v>
      </c>
      <c r="J77" t="s">
        <v>178</v>
      </c>
      <c r="K77">
        <v>156</v>
      </c>
      <c r="L77">
        <v>27.42</v>
      </c>
      <c r="M77" t="s">
        <v>122</v>
      </c>
      <c r="N77">
        <v>275</v>
      </c>
      <c r="O77">
        <v>48.33</v>
      </c>
      <c r="P77" t="s">
        <v>123</v>
      </c>
      <c r="Q77">
        <v>138</v>
      </c>
      <c r="R77">
        <v>24.25</v>
      </c>
    </row>
    <row r="78" spans="1:18" ht="15">
      <c r="A78">
        <v>2</v>
      </c>
      <c r="B78" t="s">
        <v>78</v>
      </c>
      <c r="C78" t="s">
        <v>11</v>
      </c>
      <c r="D78">
        <v>7</v>
      </c>
      <c r="E78">
        <v>1393</v>
      </c>
      <c r="F78">
        <v>885</v>
      </c>
      <c r="G78">
        <v>508</v>
      </c>
      <c r="H78">
        <v>21</v>
      </c>
      <c r="I78">
        <v>864</v>
      </c>
      <c r="J78" t="s">
        <v>178</v>
      </c>
      <c r="K78">
        <v>339</v>
      </c>
      <c r="L78">
        <v>39.24</v>
      </c>
      <c r="M78" t="s">
        <v>122</v>
      </c>
      <c r="N78">
        <v>371</v>
      </c>
      <c r="O78">
        <v>42.94</v>
      </c>
      <c r="P78" t="s">
        <v>123</v>
      </c>
      <c r="Q78">
        <v>154</v>
      </c>
      <c r="R78">
        <v>17.82</v>
      </c>
    </row>
    <row r="79" spans="1:18" ht="15">
      <c r="A79">
        <v>2</v>
      </c>
      <c r="B79" t="s">
        <v>78</v>
      </c>
      <c r="C79" t="s">
        <v>12</v>
      </c>
      <c r="D79">
        <v>1</v>
      </c>
      <c r="E79">
        <v>1008</v>
      </c>
      <c r="F79">
        <v>672</v>
      </c>
      <c r="G79">
        <v>336</v>
      </c>
      <c r="H79">
        <v>5</v>
      </c>
      <c r="I79">
        <v>667</v>
      </c>
      <c r="J79" t="s">
        <v>178</v>
      </c>
      <c r="K79">
        <v>214</v>
      </c>
      <c r="L79">
        <v>32.08</v>
      </c>
      <c r="M79" t="s">
        <v>122</v>
      </c>
      <c r="N79">
        <v>286</v>
      </c>
      <c r="O79">
        <v>42.88</v>
      </c>
      <c r="P79" t="s">
        <v>123</v>
      </c>
      <c r="Q79">
        <v>167</v>
      </c>
      <c r="R79">
        <v>25.04</v>
      </c>
    </row>
    <row r="80" spans="1:18" ht="15">
      <c r="A80">
        <v>2</v>
      </c>
      <c r="B80" t="s">
        <v>78</v>
      </c>
      <c r="C80" t="s">
        <v>12</v>
      </c>
      <c r="D80">
        <v>2</v>
      </c>
      <c r="E80">
        <v>849</v>
      </c>
      <c r="F80">
        <v>542</v>
      </c>
      <c r="G80">
        <v>307</v>
      </c>
      <c r="H80">
        <v>4</v>
      </c>
      <c r="I80">
        <v>538</v>
      </c>
      <c r="J80" t="s">
        <v>178</v>
      </c>
      <c r="K80">
        <v>87</v>
      </c>
      <c r="L80">
        <v>16.17</v>
      </c>
      <c r="M80" t="s">
        <v>122</v>
      </c>
      <c r="N80">
        <v>242</v>
      </c>
      <c r="O80">
        <v>44.98</v>
      </c>
      <c r="P80" t="s">
        <v>123</v>
      </c>
      <c r="Q80">
        <v>209</v>
      </c>
      <c r="R80">
        <v>38.85</v>
      </c>
    </row>
    <row r="81" spans="1:18" ht="15">
      <c r="A81">
        <v>2</v>
      </c>
      <c r="B81" t="s">
        <v>78</v>
      </c>
      <c r="C81" t="s">
        <v>12</v>
      </c>
      <c r="D81">
        <v>3</v>
      </c>
      <c r="E81">
        <v>1318</v>
      </c>
      <c r="F81">
        <v>860</v>
      </c>
      <c r="G81">
        <v>458</v>
      </c>
      <c r="H81">
        <v>9</v>
      </c>
      <c r="I81">
        <v>851</v>
      </c>
      <c r="J81" t="s">
        <v>178</v>
      </c>
      <c r="K81">
        <v>196</v>
      </c>
      <c r="L81">
        <v>23.03</v>
      </c>
      <c r="M81" t="s">
        <v>122</v>
      </c>
      <c r="N81">
        <v>412</v>
      </c>
      <c r="O81">
        <v>48.41</v>
      </c>
      <c r="P81" t="s">
        <v>123</v>
      </c>
      <c r="Q81">
        <v>243</v>
      </c>
      <c r="R81">
        <v>28.55</v>
      </c>
    </row>
    <row r="82" spans="1:18" ht="15">
      <c r="A82">
        <v>2</v>
      </c>
      <c r="B82" t="s">
        <v>78</v>
      </c>
      <c r="C82" t="s">
        <v>12</v>
      </c>
      <c r="D82">
        <v>4</v>
      </c>
      <c r="E82">
        <v>986</v>
      </c>
      <c r="F82">
        <v>673</v>
      </c>
      <c r="G82">
        <v>313</v>
      </c>
      <c r="H82">
        <v>12</v>
      </c>
      <c r="I82">
        <v>661</v>
      </c>
      <c r="J82" t="s">
        <v>178</v>
      </c>
      <c r="K82">
        <v>133</v>
      </c>
      <c r="L82">
        <v>20.12</v>
      </c>
      <c r="M82" t="s">
        <v>122</v>
      </c>
      <c r="N82">
        <v>304</v>
      </c>
      <c r="O82">
        <v>45.99</v>
      </c>
      <c r="P82" t="s">
        <v>123</v>
      </c>
      <c r="Q82">
        <v>224</v>
      </c>
      <c r="R82">
        <v>33.89</v>
      </c>
    </row>
    <row r="83" spans="1:18" ht="15">
      <c r="A83">
        <v>2</v>
      </c>
      <c r="B83" t="s">
        <v>78</v>
      </c>
      <c r="C83" t="s">
        <v>12</v>
      </c>
      <c r="D83">
        <v>5</v>
      </c>
      <c r="E83">
        <v>1563</v>
      </c>
      <c r="F83">
        <v>1015</v>
      </c>
      <c r="G83">
        <v>548</v>
      </c>
      <c r="H83">
        <v>15</v>
      </c>
      <c r="I83">
        <v>1000</v>
      </c>
      <c r="J83" t="s">
        <v>178</v>
      </c>
      <c r="K83">
        <v>335</v>
      </c>
      <c r="L83">
        <v>33.5</v>
      </c>
      <c r="M83" t="s">
        <v>122</v>
      </c>
      <c r="N83">
        <v>518</v>
      </c>
      <c r="O83">
        <v>51.8</v>
      </c>
      <c r="P83" t="s">
        <v>123</v>
      </c>
      <c r="Q83">
        <v>147</v>
      </c>
      <c r="R83">
        <v>14.7</v>
      </c>
    </row>
    <row r="84" spans="1:18" ht="15">
      <c r="A84">
        <v>2</v>
      </c>
      <c r="B84" t="s">
        <v>78</v>
      </c>
      <c r="C84" t="s">
        <v>12</v>
      </c>
      <c r="D84">
        <v>6</v>
      </c>
      <c r="E84">
        <v>1413</v>
      </c>
      <c r="F84">
        <v>980</v>
      </c>
      <c r="G84">
        <v>433</v>
      </c>
      <c r="H84">
        <v>18</v>
      </c>
      <c r="I84">
        <v>962</v>
      </c>
      <c r="J84" t="s">
        <v>178</v>
      </c>
      <c r="K84">
        <v>289</v>
      </c>
      <c r="L84">
        <v>30.04</v>
      </c>
      <c r="M84" t="s">
        <v>122</v>
      </c>
      <c r="N84">
        <v>509</v>
      </c>
      <c r="O84">
        <v>52.91</v>
      </c>
      <c r="P84" t="s">
        <v>123</v>
      </c>
      <c r="Q84">
        <v>164</v>
      </c>
      <c r="R84">
        <v>17.05</v>
      </c>
    </row>
    <row r="85" spans="1:18" ht="15">
      <c r="A85">
        <v>2</v>
      </c>
      <c r="B85" t="s">
        <v>78</v>
      </c>
      <c r="C85" t="s">
        <v>12</v>
      </c>
      <c r="D85">
        <v>7</v>
      </c>
      <c r="E85">
        <v>990</v>
      </c>
      <c r="F85">
        <v>728</v>
      </c>
      <c r="G85">
        <v>262</v>
      </c>
      <c r="H85">
        <v>10</v>
      </c>
      <c r="I85">
        <v>718</v>
      </c>
      <c r="J85" t="s">
        <v>178</v>
      </c>
      <c r="K85">
        <v>221</v>
      </c>
      <c r="L85">
        <v>30.78</v>
      </c>
      <c r="M85" t="s">
        <v>122</v>
      </c>
      <c r="N85">
        <v>360</v>
      </c>
      <c r="O85">
        <v>50.14</v>
      </c>
      <c r="P85" t="s">
        <v>123</v>
      </c>
      <c r="Q85">
        <v>137</v>
      </c>
      <c r="R85">
        <v>19.08</v>
      </c>
    </row>
    <row r="86" spans="1:18" ht="15">
      <c r="A86">
        <v>2</v>
      </c>
      <c r="B86" t="s">
        <v>78</v>
      </c>
      <c r="C86" t="s">
        <v>12</v>
      </c>
      <c r="D86">
        <v>8</v>
      </c>
      <c r="E86">
        <v>1156</v>
      </c>
      <c r="F86">
        <v>840</v>
      </c>
      <c r="G86">
        <v>316</v>
      </c>
      <c r="H86">
        <v>9</v>
      </c>
      <c r="I86">
        <v>831</v>
      </c>
      <c r="J86" t="s">
        <v>178</v>
      </c>
      <c r="K86">
        <v>285</v>
      </c>
      <c r="L86">
        <v>34.3</v>
      </c>
      <c r="M86" t="s">
        <v>122</v>
      </c>
      <c r="N86">
        <v>445</v>
      </c>
      <c r="O86">
        <v>53.55</v>
      </c>
      <c r="P86" t="s">
        <v>123</v>
      </c>
      <c r="Q86">
        <v>101</v>
      </c>
      <c r="R86">
        <v>12.15</v>
      </c>
    </row>
    <row r="87" spans="1:18" ht="15">
      <c r="A87">
        <v>2</v>
      </c>
      <c r="B87" t="s">
        <v>78</v>
      </c>
      <c r="C87" t="s">
        <v>13</v>
      </c>
      <c r="D87">
        <v>1</v>
      </c>
      <c r="E87">
        <v>2092</v>
      </c>
      <c r="F87">
        <v>1359</v>
      </c>
      <c r="G87">
        <v>733</v>
      </c>
      <c r="H87">
        <v>14</v>
      </c>
      <c r="I87">
        <v>1345</v>
      </c>
      <c r="J87" t="s">
        <v>178</v>
      </c>
      <c r="K87">
        <v>388</v>
      </c>
      <c r="L87">
        <v>28.85</v>
      </c>
      <c r="M87" t="s">
        <v>122</v>
      </c>
      <c r="N87">
        <v>666</v>
      </c>
      <c r="O87">
        <v>49.52</v>
      </c>
      <c r="P87" t="s">
        <v>123</v>
      </c>
      <c r="Q87">
        <v>291</v>
      </c>
      <c r="R87">
        <v>21.64</v>
      </c>
    </row>
    <row r="88" spans="1:18" ht="15">
      <c r="A88">
        <v>2</v>
      </c>
      <c r="B88" t="s">
        <v>78</v>
      </c>
      <c r="C88" t="s">
        <v>13</v>
      </c>
      <c r="D88">
        <v>2</v>
      </c>
      <c r="E88">
        <v>2066</v>
      </c>
      <c r="F88">
        <v>1291</v>
      </c>
      <c r="G88">
        <v>775</v>
      </c>
      <c r="H88">
        <v>11</v>
      </c>
      <c r="I88">
        <v>1280</v>
      </c>
      <c r="J88" t="s">
        <v>178</v>
      </c>
      <c r="K88">
        <v>400</v>
      </c>
      <c r="L88">
        <v>31.25</v>
      </c>
      <c r="M88" t="s">
        <v>122</v>
      </c>
      <c r="N88">
        <v>623</v>
      </c>
      <c r="O88">
        <v>48.67</v>
      </c>
      <c r="P88" t="s">
        <v>123</v>
      </c>
      <c r="Q88">
        <v>257</v>
      </c>
      <c r="R88">
        <v>20.08</v>
      </c>
    </row>
    <row r="89" spans="1:18" ht="15">
      <c r="A89">
        <v>2</v>
      </c>
      <c r="B89" t="s">
        <v>78</v>
      </c>
      <c r="C89" t="s">
        <v>13</v>
      </c>
      <c r="D89">
        <v>3</v>
      </c>
      <c r="E89">
        <v>1339</v>
      </c>
      <c r="F89">
        <v>935</v>
      </c>
      <c r="G89">
        <v>404</v>
      </c>
      <c r="H89">
        <v>7</v>
      </c>
      <c r="I89">
        <v>928</v>
      </c>
      <c r="J89" t="s">
        <v>178</v>
      </c>
      <c r="K89">
        <v>270</v>
      </c>
      <c r="L89">
        <v>29.09</v>
      </c>
      <c r="M89" t="s">
        <v>122</v>
      </c>
      <c r="N89">
        <v>511</v>
      </c>
      <c r="O89">
        <v>55.06</v>
      </c>
      <c r="P89" t="s">
        <v>123</v>
      </c>
      <c r="Q89">
        <v>147</v>
      </c>
      <c r="R89">
        <v>15.84</v>
      </c>
    </row>
    <row r="90" spans="1:18" ht="15">
      <c r="A90">
        <v>2</v>
      </c>
      <c r="B90" t="s">
        <v>78</v>
      </c>
      <c r="C90" t="s">
        <v>130</v>
      </c>
      <c r="D90">
        <v>1</v>
      </c>
      <c r="E90">
        <v>1825</v>
      </c>
      <c r="F90">
        <v>1304</v>
      </c>
      <c r="G90">
        <v>521</v>
      </c>
      <c r="H90">
        <v>8</v>
      </c>
      <c r="I90">
        <v>1296</v>
      </c>
      <c r="J90" t="s">
        <v>178</v>
      </c>
      <c r="K90">
        <v>457</v>
      </c>
      <c r="L90">
        <v>35.26</v>
      </c>
      <c r="M90" t="s">
        <v>122</v>
      </c>
      <c r="N90">
        <v>601</v>
      </c>
      <c r="O90">
        <v>46.37</v>
      </c>
      <c r="P90" t="s">
        <v>123</v>
      </c>
      <c r="Q90">
        <v>238</v>
      </c>
      <c r="R90">
        <v>18.36</v>
      </c>
    </row>
    <row r="91" spans="1:18" ht="15">
      <c r="A91">
        <v>2</v>
      </c>
      <c r="B91" t="s">
        <v>78</v>
      </c>
      <c r="C91" t="s">
        <v>130</v>
      </c>
      <c r="D91">
        <v>2</v>
      </c>
      <c r="E91">
        <v>1539</v>
      </c>
      <c r="F91">
        <v>1131</v>
      </c>
      <c r="G91">
        <v>408</v>
      </c>
      <c r="H91">
        <v>9</v>
      </c>
      <c r="I91">
        <v>1122</v>
      </c>
      <c r="J91" t="s">
        <v>178</v>
      </c>
      <c r="K91">
        <v>386</v>
      </c>
      <c r="L91">
        <v>34.4</v>
      </c>
      <c r="M91" t="s">
        <v>122</v>
      </c>
      <c r="N91">
        <v>534</v>
      </c>
      <c r="O91">
        <v>47.59</v>
      </c>
      <c r="P91" t="s">
        <v>123</v>
      </c>
      <c r="Q91">
        <v>202</v>
      </c>
      <c r="R91">
        <v>18</v>
      </c>
    </row>
    <row r="92" spans="1:18" ht="15">
      <c r="A92">
        <v>2</v>
      </c>
      <c r="B92" t="s">
        <v>78</v>
      </c>
      <c r="C92" t="s">
        <v>130</v>
      </c>
      <c r="D92">
        <v>3</v>
      </c>
      <c r="E92">
        <v>3144</v>
      </c>
      <c r="F92">
        <v>2277</v>
      </c>
      <c r="G92">
        <v>867</v>
      </c>
      <c r="H92">
        <v>17</v>
      </c>
      <c r="I92">
        <v>2260</v>
      </c>
      <c r="J92" t="s">
        <v>178</v>
      </c>
      <c r="K92">
        <v>555</v>
      </c>
      <c r="L92">
        <v>24.56</v>
      </c>
      <c r="M92" t="s">
        <v>122</v>
      </c>
      <c r="N92">
        <v>1405</v>
      </c>
      <c r="O92">
        <v>62.17</v>
      </c>
      <c r="P92" t="s">
        <v>123</v>
      </c>
      <c r="Q92">
        <v>300</v>
      </c>
      <c r="R92">
        <v>13.27</v>
      </c>
    </row>
    <row r="93" spans="1:18" ht="15">
      <c r="A93">
        <v>3</v>
      </c>
      <c r="B93" t="s">
        <v>14</v>
      </c>
      <c r="C93" t="s">
        <v>131</v>
      </c>
      <c r="D93">
        <v>1</v>
      </c>
      <c r="E93">
        <v>1351</v>
      </c>
      <c r="F93">
        <v>1020</v>
      </c>
      <c r="G93">
        <v>331</v>
      </c>
      <c r="H93">
        <v>15</v>
      </c>
      <c r="I93">
        <v>1005</v>
      </c>
      <c r="J93" t="s">
        <v>178</v>
      </c>
      <c r="K93">
        <v>553</v>
      </c>
      <c r="L93">
        <v>55.02</v>
      </c>
      <c r="M93" t="s">
        <v>122</v>
      </c>
      <c r="N93">
        <v>292</v>
      </c>
      <c r="O93">
        <v>29.05</v>
      </c>
      <c r="P93" t="s">
        <v>123</v>
      </c>
      <c r="Q93">
        <v>160</v>
      </c>
      <c r="R93">
        <v>15.92</v>
      </c>
    </row>
    <row r="94" spans="1:18" ht="15">
      <c r="A94">
        <v>3</v>
      </c>
      <c r="B94" t="s">
        <v>14</v>
      </c>
      <c r="C94" t="s">
        <v>131</v>
      </c>
      <c r="D94">
        <v>2</v>
      </c>
      <c r="E94">
        <v>1356</v>
      </c>
      <c r="F94">
        <v>976</v>
      </c>
      <c r="G94">
        <v>380</v>
      </c>
      <c r="H94">
        <v>11</v>
      </c>
      <c r="I94">
        <v>965</v>
      </c>
      <c r="J94" t="s">
        <v>178</v>
      </c>
      <c r="K94">
        <v>572</v>
      </c>
      <c r="L94">
        <v>59.27</v>
      </c>
      <c r="M94" t="s">
        <v>122</v>
      </c>
      <c r="N94">
        <v>256</v>
      </c>
      <c r="O94">
        <v>26.53</v>
      </c>
      <c r="P94" t="s">
        <v>123</v>
      </c>
      <c r="Q94">
        <v>137</v>
      </c>
      <c r="R94">
        <v>14.2</v>
      </c>
    </row>
    <row r="95" spans="1:18" ht="15">
      <c r="A95">
        <v>3</v>
      </c>
      <c r="B95" t="s">
        <v>14</v>
      </c>
      <c r="C95" t="s">
        <v>131</v>
      </c>
      <c r="D95">
        <v>3</v>
      </c>
      <c r="E95">
        <v>1087</v>
      </c>
      <c r="F95">
        <v>781</v>
      </c>
      <c r="G95">
        <v>306</v>
      </c>
      <c r="H95">
        <v>7</v>
      </c>
      <c r="I95">
        <v>774</v>
      </c>
      <c r="J95" t="s">
        <v>178</v>
      </c>
      <c r="K95">
        <v>378</v>
      </c>
      <c r="L95">
        <v>48.84</v>
      </c>
      <c r="M95" t="s">
        <v>122</v>
      </c>
      <c r="N95">
        <v>280</v>
      </c>
      <c r="O95">
        <v>36.18</v>
      </c>
      <c r="P95" t="s">
        <v>123</v>
      </c>
      <c r="Q95">
        <v>116</v>
      </c>
      <c r="R95">
        <v>14.99</v>
      </c>
    </row>
    <row r="96" spans="1:18" ht="15">
      <c r="A96">
        <v>3</v>
      </c>
      <c r="B96" t="s">
        <v>14</v>
      </c>
      <c r="C96" t="s">
        <v>131</v>
      </c>
      <c r="D96">
        <v>4</v>
      </c>
      <c r="E96">
        <v>1668</v>
      </c>
      <c r="F96">
        <v>1144</v>
      </c>
      <c r="G96">
        <v>524</v>
      </c>
      <c r="H96">
        <v>23</v>
      </c>
      <c r="I96">
        <v>1121</v>
      </c>
      <c r="J96" t="s">
        <v>178</v>
      </c>
      <c r="K96">
        <v>344</v>
      </c>
      <c r="L96">
        <v>30.69</v>
      </c>
      <c r="M96" t="s">
        <v>122</v>
      </c>
      <c r="N96">
        <v>431</v>
      </c>
      <c r="O96">
        <v>38.45</v>
      </c>
      <c r="P96" t="s">
        <v>123</v>
      </c>
      <c r="Q96">
        <v>346</v>
      </c>
      <c r="R96">
        <v>30.87</v>
      </c>
    </row>
    <row r="97" spans="1:18" ht="15">
      <c r="A97">
        <v>3</v>
      </c>
      <c r="B97" t="s">
        <v>14</v>
      </c>
      <c r="C97" t="s">
        <v>131</v>
      </c>
      <c r="D97">
        <v>5</v>
      </c>
      <c r="E97">
        <v>1255</v>
      </c>
      <c r="F97">
        <v>903</v>
      </c>
      <c r="G97">
        <v>352</v>
      </c>
      <c r="H97">
        <v>5</v>
      </c>
      <c r="I97">
        <v>898</v>
      </c>
      <c r="J97" t="s">
        <v>178</v>
      </c>
      <c r="K97">
        <v>341</v>
      </c>
      <c r="L97">
        <v>37.97</v>
      </c>
      <c r="M97" t="s">
        <v>122</v>
      </c>
      <c r="N97">
        <v>357</v>
      </c>
      <c r="O97">
        <v>39.76</v>
      </c>
      <c r="P97" t="s">
        <v>123</v>
      </c>
      <c r="Q97">
        <v>200</v>
      </c>
      <c r="R97">
        <v>22.27</v>
      </c>
    </row>
    <row r="98" spans="1:18" ht="15">
      <c r="A98">
        <v>3</v>
      </c>
      <c r="B98" t="s">
        <v>14</v>
      </c>
      <c r="C98" t="s">
        <v>131</v>
      </c>
      <c r="D98">
        <v>6</v>
      </c>
      <c r="E98">
        <v>1058</v>
      </c>
      <c r="F98">
        <v>730</v>
      </c>
      <c r="G98">
        <v>328</v>
      </c>
      <c r="H98">
        <v>6</v>
      </c>
      <c r="I98">
        <v>724</v>
      </c>
      <c r="J98" t="s">
        <v>178</v>
      </c>
      <c r="K98">
        <v>311</v>
      </c>
      <c r="L98">
        <v>42.96</v>
      </c>
      <c r="M98" t="s">
        <v>122</v>
      </c>
      <c r="N98">
        <v>260</v>
      </c>
      <c r="O98">
        <v>35.91</v>
      </c>
      <c r="P98" t="s">
        <v>123</v>
      </c>
      <c r="Q98">
        <v>153</v>
      </c>
      <c r="R98">
        <v>21.13</v>
      </c>
    </row>
    <row r="99" spans="1:18" ht="15">
      <c r="A99">
        <v>3</v>
      </c>
      <c r="B99" t="s">
        <v>14</v>
      </c>
      <c r="C99" t="s">
        <v>131</v>
      </c>
      <c r="D99">
        <v>7</v>
      </c>
      <c r="E99">
        <v>991</v>
      </c>
      <c r="F99">
        <v>721</v>
      </c>
      <c r="G99">
        <v>270</v>
      </c>
      <c r="H99">
        <v>10</v>
      </c>
      <c r="I99">
        <v>711</v>
      </c>
      <c r="J99" t="s">
        <v>178</v>
      </c>
      <c r="K99">
        <v>459</v>
      </c>
      <c r="L99">
        <v>64.56</v>
      </c>
      <c r="M99" t="s">
        <v>122</v>
      </c>
      <c r="N99">
        <v>182</v>
      </c>
      <c r="O99">
        <v>25.6</v>
      </c>
      <c r="P99" t="s">
        <v>123</v>
      </c>
      <c r="Q99">
        <v>70</v>
      </c>
      <c r="R99">
        <v>9.85</v>
      </c>
    </row>
    <row r="100" spans="1:18" ht="15">
      <c r="A100">
        <v>3</v>
      </c>
      <c r="B100" t="s">
        <v>14</v>
      </c>
      <c r="C100" t="s">
        <v>131</v>
      </c>
      <c r="D100">
        <v>8</v>
      </c>
      <c r="E100">
        <v>1030</v>
      </c>
      <c r="F100">
        <v>744</v>
      </c>
      <c r="G100">
        <v>286</v>
      </c>
      <c r="H100">
        <v>7</v>
      </c>
      <c r="I100">
        <v>737</v>
      </c>
      <c r="J100" t="s">
        <v>178</v>
      </c>
      <c r="K100">
        <v>483</v>
      </c>
      <c r="L100">
        <v>65.54</v>
      </c>
      <c r="M100" t="s">
        <v>122</v>
      </c>
      <c r="N100">
        <v>170</v>
      </c>
      <c r="O100">
        <v>23.07</v>
      </c>
      <c r="P100" t="s">
        <v>123</v>
      </c>
      <c r="Q100">
        <v>84</v>
      </c>
      <c r="R100">
        <v>11.4</v>
      </c>
    </row>
    <row r="101" spans="1:18" ht="15">
      <c r="A101">
        <v>3</v>
      </c>
      <c r="B101" t="s">
        <v>14</v>
      </c>
      <c r="C101" t="s">
        <v>131</v>
      </c>
      <c r="D101">
        <v>9</v>
      </c>
      <c r="E101">
        <v>992</v>
      </c>
      <c r="F101">
        <v>721</v>
      </c>
      <c r="G101">
        <v>271</v>
      </c>
      <c r="H101">
        <v>6</v>
      </c>
      <c r="I101">
        <v>715</v>
      </c>
      <c r="J101" t="s">
        <v>178</v>
      </c>
      <c r="K101">
        <v>399</v>
      </c>
      <c r="L101">
        <v>55.8</v>
      </c>
      <c r="M101" t="s">
        <v>122</v>
      </c>
      <c r="N101">
        <v>214</v>
      </c>
      <c r="O101">
        <v>29.93</v>
      </c>
      <c r="P101" t="s">
        <v>123</v>
      </c>
      <c r="Q101">
        <v>102</v>
      </c>
      <c r="R101">
        <v>14.27</v>
      </c>
    </row>
    <row r="102" spans="1:18" ht="15">
      <c r="A102">
        <v>3</v>
      </c>
      <c r="B102" t="s">
        <v>14</v>
      </c>
      <c r="C102" t="s">
        <v>131</v>
      </c>
      <c r="D102">
        <v>10</v>
      </c>
      <c r="E102">
        <v>1295</v>
      </c>
      <c r="F102">
        <v>855</v>
      </c>
      <c r="G102">
        <v>440</v>
      </c>
      <c r="H102">
        <v>6</v>
      </c>
      <c r="I102">
        <v>849</v>
      </c>
      <c r="J102" t="s">
        <v>178</v>
      </c>
      <c r="K102">
        <v>330</v>
      </c>
      <c r="L102">
        <v>38.87</v>
      </c>
      <c r="M102" t="s">
        <v>122</v>
      </c>
      <c r="N102">
        <v>287</v>
      </c>
      <c r="O102">
        <v>33.8</v>
      </c>
      <c r="P102" t="s">
        <v>123</v>
      </c>
      <c r="Q102">
        <v>232</v>
      </c>
      <c r="R102">
        <v>27.33</v>
      </c>
    </row>
    <row r="103" spans="1:18" ht="15">
      <c r="A103">
        <v>3</v>
      </c>
      <c r="B103" t="s">
        <v>14</v>
      </c>
      <c r="C103" t="s">
        <v>131</v>
      </c>
      <c r="D103">
        <v>11</v>
      </c>
      <c r="E103">
        <v>1249</v>
      </c>
      <c r="F103">
        <v>908</v>
      </c>
      <c r="G103">
        <v>341</v>
      </c>
      <c r="H103">
        <v>16</v>
      </c>
      <c r="I103">
        <v>892</v>
      </c>
      <c r="J103" t="s">
        <v>178</v>
      </c>
      <c r="K103">
        <v>399</v>
      </c>
      <c r="L103">
        <v>44.73</v>
      </c>
      <c r="M103" t="s">
        <v>122</v>
      </c>
      <c r="N103">
        <v>326</v>
      </c>
      <c r="O103">
        <v>36.55</v>
      </c>
      <c r="P103" t="s">
        <v>123</v>
      </c>
      <c r="Q103">
        <v>167</v>
      </c>
      <c r="R103">
        <v>18.72</v>
      </c>
    </row>
    <row r="104" spans="1:18" ht="15">
      <c r="A104">
        <v>3</v>
      </c>
      <c r="B104" t="s">
        <v>14</v>
      </c>
      <c r="C104" t="s">
        <v>131</v>
      </c>
      <c r="D104">
        <v>12</v>
      </c>
      <c r="E104">
        <v>1769</v>
      </c>
      <c r="F104">
        <v>1319</v>
      </c>
      <c r="G104">
        <v>450</v>
      </c>
      <c r="H104">
        <v>13</v>
      </c>
      <c r="I104">
        <v>1306</v>
      </c>
      <c r="J104" t="s">
        <v>178</v>
      </c>
      <c r="K104">
        <v>609</v>
      </c>
      <c r="L104">
        <v>46.63</v>
      </c>
      <c r="M104" t="s">
        <v>122</v>
      </c>
      <c r="N104">
        <v>457</v>
      </c>
      <c r="O104">
        <v>34.99</v>
      </c>
      <c r="P104" t="s">
        <v>123</v>
      </c>
      <c r="Q104">
        <v>240</v>
      </c>
      <c r="R104">
        <v>18.38</v>
      </c>
    </row>
    <row r="105" spans="1:18" ht="15">
      <c r="A105">
        <v>3</v>
      </c>
      <c r="B105" t="s">
        <v>14</v>
      </c>
      <c r="C105" t="s">
        <v>131</v>
      </c>
      <c r="D105">
        <v>13</v>
      </c>
      <c r="E105">
        <v>1251</v>
      </c>
      <c r="F105">
        <v>900</v>
      </c>
      <c r="G105">
        <v>351</v>
      </c>
      <c r="H105">
        <v>7</v>
      </c>
      <c r="I105">
        <v>893</v>
      </c>
      <c r="J105" t="s">
        <v>178</v>
      </c>
      <c r="K105">
        <v>437</v>
      </c>
      <c r="L105">
        <v>48.94</v>
      </c>
      <c r="M105" t="s">
        <v>122</v>
      </c>
      <c r="N105">
        <v>331</v>
      </c>
      <c r="O105">
        <v>37.07</v>
      </c>
      <c r="P105" t="s">
        <v>123</v>
      </c>
      <c r="Q105">
        <v>125</v>
      </c>
      <c r="R105">
        <v>14</v>
      </c>
    </row>
    <row r="106" spans="1:18" ht="15">
      <c r="A106">
        <v>3</v>
      </c>
      <c r="B106" t="s">
        <v>14</v>
      </c>
      <c r="C106" t="s">
        <v>131</v>
      </c>
      <c r="D106">
        <v>14</v>
      </c>
      <c r="E106">
        <v>1740</v>
      </c>
      <c r="F106">
        <v>1221</v>
      </c>
      <c r="G106">
        <v>519</v>
      </c>
      <c r="H106">
        <v>19</v>
      </c>
      <c r="I106">
        <v>1202</v>
      </c>
      <c r="J106" t="s">
        <v>178</v>
      </c>
      <c r="K106">
        <v>524</v>
      </c>
      <c r="L106">
        <v>43.59</v>
      </c>
      <c r="M106" t="s">
        <v>122</v>
      </c>
      <c r="N106">
        <v>417</v>
      </c>
      <c r="O106">
        <v>34.69</v>
      </c>
      <c r="P106" t="s">
        <v>123</v>
      </c>
      <c r="Q106">
        <v>261</v>
      </c>
      <c r="R106">
        <v>21.71</v>
      </c>
    </row>
    <row r="107" spans="1:18" ht="15">
      <c r="A107">
        <v>3</v>
      </c>
      <c r="B107" t="s">
        <v>14</v>
      </c>
      <c r="C107" t="s">
        <v>15</v>
      </c>
      <c r="D107">
        <v>1</v>
      </c>
      <c r="E107">
        <v>1250</v>
      </c>
      <c r="F107">
        <v>867</v>
      </c>
      <c r="G107">
        <v>383</v>
      </c>
      <c r="H107">
        <v>8</v>
      </c>
      <c r="I107">
        <v>859</v>
      </c>
      <c r="J107" t="s">
        <v>178</v>
      </c>
      <c r="K107">
        <v>219</v>
      </c>
      <c r="L107">
        <v>25.49</v>
      </c>
      <c r="M107" t="s">
        <v>122</v>
      </c>
      <c r="N107">
        <v>360</v>
      </c>
      <c r="O107">
        <v>41.91</v>
      </c>
      <c r="P107" t="s">
        <v>123</v>
      </c>
      <c r="Q107">
        <v>280</v>
      </c>
      <c r="R107">
        <v>32.6</v>
      </c>
    </row>
    <row r="108" spans="1:18" ht="15">
      <c r="A108">
        <v>3</v>
      </c>
      <c r="B108" t="s">
        <v>14</v>
      </c>
      <c r="C108" t="s">
        <v>15</v>
      </c>
      <c r="D108">
        <v>2</v>
      </c>
      <c r="E108">
        <v>1101</v>
      </c>
      <c r="F108">
        <v>839</v>
      </c>
      <c r="G108">
        <v>262</v>
      </c>
      <c r="H108">
        <v>10</v>
      </c>
      <c r="I108">
        <v>829</v>
      </c>
      <c r="J108" t="s">
        <v>178</v>
      </c>
      <c r="K108">
        <v>315</v>
      </c>
      <c r="L108">
        <v>38</v>
      </c>
      <c r="M108" t="s">
        <v>122</v>
      </c>
      <c r="N108">
        <v>300</v>
      </c>
      <c r="O108">
        <v>36.19</v>
      </c>
      <c r="P108" t="s">
        <v>123</v>
      </c>
      <c r="Q108">
        <v>214</v>
      </c>
      <c r="R108">
        <v>25.81</v>
      </c>
    </row>
    <row r="109" spans="1:18" ht="15">
      <c r="A109">
        <v>3</v>
      </c>
      <c r="B109" t="s">
        <v>14</v>
      </c>
      <c r="C109" t="s">
        <v>15</v>
      </c>
      <c r="D109">
        <v>3</v>
      </c>
      <c r="E109">
        <v>1093</v>
      </c>
      <c r="F109">
        <v>840</v>
      </c>
      <c r="G109">
        <v>253</v>
      </c>
      <c r="H109">
        <v>6</v>
      </c>
      <c r="I109">
        <v>834</v>
      </c>
      <c r="J109" t="s">
        <v>178</v>
      </c>
      <c r="K109">
        <v>220</v>
      </c>
      <c r="L109">
        <v>26.38</v>
      </c>
      <c r="M109" t="s">
        <v>122</v>
      </c>
      <c r="N109">
        <v>318</v>
      </c>
      <c r="O109">
        <v>38.13</v>
      </c>
      <c r="P109" t="s">
        <v>123</v>
      </c>
      <c r="Q109">
        <v>296</v>
      </c>
      <c r="R109">
        <v>35.49</v>
      </c>
    </row>
    <row r="110" spans="1:18" ht="15">
      <c r="A110">
        <v>3</v>
      </c>
      <c r="B110" t="s">
        <v>14</v>
      </c>
      <c r="C110" t="s">
        <v>15</v>
      </c>
      <c r="D110">
        <v>4</v>
      </c>
      <c r="E110">
        <v>1275</v>
      </c>
      <c r="F110">
        <v>967</v>
      </c>
      <c r="G110">
        <v>308</v>
      </c>
      <c r="H110">
        <v>10</v>
      </c>
      <c r="I110">
        <v>957</v>
      </c>
      <c r="J110" t="s">
        <v>178</v>
      </c>
      <c r="K110">
        <v>17</v>
      </c>
      <c r="L110">
        <v>1.78</v>
      </c>
      <c r="M110" t="s">
        <v>122</v>
      </c>
      <c r="N110">
        <v>490</v>
      </c>
      <c r="O110">
        <v>51.2</v>
      </c>
      <c r="P110" t="s">
        <v>123</v>
      </c>
      <c r="Q110">
        <v>450</v>
      </c>
      <c r="R110">
        <v>47.02</v>
      </c>
    </row>
    <row r="111" spans="1:18" ht="15">
      <c r="A111">
        <v>3</v>
      </c>
      <c r="B111" t="s">
        <v>14</v>
      </c>
      <c r="C111" t="s">
        <v>15</v>
      </c>
      <c r="D111">
        <v>5</v>
      </c>
      <c r="E111">
        <v>1093</v>
      </c>
      <c r="F111">
        <v>839</v>
      </c>
      <c r="G111">
        <v>254</v>
      </c>
      <c r="H111">
        <v>7</v>
      </c>
      <c r="I111">
        <v>832</v>
      </c>
      <c r="J111" t="s">
        <v>178</v>
      </c>
      <c r="K111">
        <v>97</v>
      </c>
      <c r="L111">
        <v>11.66</v>
      </c>
      <c r="M111" t="s">
        <v>122</v>
      </c>
      <c r="N111">
        <v>438</v>
      </c>
      <c r="O111">
        <v>52.64</v>
      </c>
      <c r="P111" t="s">
        <v>123</v>
      </c>
      <c r="Q111">
        <v>297</v>
      </c>
      <c r="R111">
        <v>35.7</v>
      </c>
    </row>
    <row r="112" spans="1:18" ht="15">
      <c r="A112">
        <v>3</v>
      </c>
      <c r="B112" t="s">
        <v>14</v>
      </c>
      <c r="C112" t="s">
        <v>15</v>
      </c>
      <c r="D112">
        <v>6</v>
      </c>
      <c r="E112">
        <v>1342</v>
      </c>
      <c r="F112">
        <v>1045</v>
      </c>
      <c r="G112">
        <v>297</v>
      </c>
      <c r="H112">
        <v>13</v>
      </c>
      <c r="I112">
        <v>1032</v>
      </c>
      <c r="J112" t="s">
        <v>178</v>
      </c>
      <c r="K112">
        <v>296</v>
      </c>
      <c r="L112">
        <v>28.68</v>
      </c>
      <c r="M112" t="s">
        <v>122</v>
      </c>
      <c r="N112">
        <v>439</v>
      </c>
      <c r="O112">
        <v>42.54</v>
      </c>
      <c r="P112" t="s">
        <v>123</v>
      </c>
      <c r="Q112">
        <v>297</v>
      </c>
      <c r="R112">
        <v>28.78</v>
      </c>
    </row>
    <row r="113" spans="1:18" ht="15">
      <c r="A113">
        <v>3</v>
      </c>
      <c r="B113" t="s">
        <v>14</v>
      </c>
      <c r="C113" t="s">
        <v>15</v>
      </c>
      <c r="D113">
        <v>7</v>
      </c>
      <c r="E113">
        <v>1238</v>
      </c>
      <c r="F113">
        <v>947</v>
      </c>
      <c r="G113">
        <v>291</v>
      </c>
      <c r="H113">
        <v>7</v>
      </c>
      <c r="I113">
        <v>940</v>
      </c>
      <c r="J113" t="s">
        <v>178</v>
      </c>
      <c r="K113">
        <v>158</v>
      </c>
      <c r="L113">
        <v>16.81</v>
      </c>
      <c r="M113" t="s">
        <v>122</v>
      </c>
      <c r="N113">
        <v>386</v>
      </c>
      <c r="O113">
        <v>41.06</v>
      </c>
      <c r="P113" t="s">
        <v>123</v>
      </c>
      <c r="Q113">
        <v>396</v>
      </c>
      <c r="R113">
        <v>42.13</v>
      </c>
    </row>
    <row r="114" spans="1:18" ht="15">
      <c r="A114">
        <v>3</v>
      </c>
      <c r="B114" t="s">
        <v>14</v>
      </c>
      <c r="C114" t="s">
        <v>15</v>
      </c>
      <c r="D114">
        <v>8</v>
      </c>
      <c r="E114">
        <v>1132</v>
      </c>
      <c r="F114">
        <v>933</v>
      </c>
      <c r="G114">
        <v>199</v>
      </c>
      <c r="H114">
        <v>12</v>
      </c>
      <c r="I114">
        <v>921</v>
      </c>
      <c r="J114" t="s">
        <v>178</v>
      </c>
      <c r="K114">
        <v>264</v>
      </c>
      <c r="L114">
        <v>28.66</v>
      </c>
      <c r="M114" t="s">
        <v>122</v>
      </c>
      <c r="N114">
        <v>335</v>
      </c>
      <c r="O114">
        <v>36.37</v>
      </c>
      <c r="P114" t="s">
        <v>123</v>
      </c>
      <c r="Q114">
        <v>322</v>
      </c>
      <c r="R114">
        <v>34.96</v>
      </c>
    </row>
    <row r="115" spans="1:18" ht="15">
      <c r="A115">
        <v>3</v>
      </c>
      <c r="B115" t="s">
        <v>14</v>
      </c>
      <c r="C115" t="s">
        <v>15</v>
      </c>
      <c r="D115">
        <v>9</v>
      </c>
      <c r="E115">
        <v>1292</v>
      </c>
      <c r="F115">
        <v>997</v>
      </c>
      <c r="G115">
        <v>295</v>
      </c>
      <c r="H115">
        <v>17</v>
      </c>
      <c r="I115">
        <v>980</v>
      </c>
      <c r="J115" t="s">
        <v>178</v>
      </c>
      <c r="K115">
        <v>284</v>
      </c>
      <c r="L115">
        <v>28.98</v>
      </c>
      <c r="M115" t="s">
        <v>122</v>
      </c>
      <c r="N115">
        <v>400</v>
      </c>
      <c r="O115">
        <v>40.82</v>
      </c>
      <c r="P115" t="s">
        <v>123</v>
      </c>
      <c r="Q115">
        <v>296</v>
      </c>
      <c r="R115">
        <v>30.2</v>
      </c>
    </row>
    <row r="116" spans="1:18" ht="15">
      <c r="A116">
        <v>3</v>
      </c>
      <c r="B116" t="s">
        <v>14</v>
      </c>
      <c r="C116" t="s">
        <v>15</v>
      </c>
      <c r="D116">
        <v>10</v>
      </c>
      <c r="E116">
        <v>1260</v>
      </c>
      <c r="F116">
        <v>931</v>
      </c>
      <c r="G116">
        <v>329</v>
      </c>
      <c r="H116">
        <v>18</v>
      </c>
      <c r="I116">
        <v>913</v>
      </c>
      <c r="J116" t="s">
        <v>178</v>
      </c>
      <c r="K116">
        <v>248</v>
      </c>
      <c r="L116">
        <v>27.16</v>
      </c>
      <c r="M116" t="s">
        <v>122</v>
      </c>
      <c r="N116">
        <v>391</v>
      </c>
      <c r="O116">
        <v>42.83</v>
      </c>
      <c r="P116" t="s">
        <v>123</v>
      </c>
      <c r="Q116">
        <v>274</v>
      </c>
      <c r="R116">
        <v>30.01</v>
      </c>
    </row>
    <row r="117" spans="1:18" ht="15">
      <c r="A117">
        <v>3</v>
      </c>
      <c r="B117" t="s">
        <v>14</v>
      </c>
      <c r="C117" t="s">
        <v>15</v>
      </c>
      <c r="D117">
        <v>11</v>
      </c>
      <c r="E117">
        <v>1387</v>
      </c>
      <c r="F117">
        <v>1045</v>
      </c>
      <c r="G117">
        <v>342</v>
      </c>
      <c r="H117">
        <v>8</v>
      </c>
      <c r="I117">
        <v>1037</v>
      </c>
      <c r="J117" t="s">
        <v>178</v>
      </c>
      <c r="K117">
        <v>182</v>
      </c>
      <c r="L117">
        <v>17.55</v>
      </c>
      <c r="M117" t="s">
        <v>122</v>
      </c>
      <c r="N117">
        <v>468</v>
      </c>
      <c r="O117">
        <v>45.13</v>
      </c>
      <c r="P117" t="s">
        <v>123</v>
      </c>
      <c r="Q117">
        <v>387</v>
      </c>
      <c r="R117">
        <v>37.32</v>
      </c>
    </row>
    <row r="118" spans="1:18" ht="15">
      <c r="A118">
        <v>3</v>
      </c>
      <c r="B118" t="s">
        <v>14</v>
      </c>
      <c r="C118" t="s">
        <v>15</v>
      </c>
      <c r="D118">
        <v>12</v>
      </c>
      <c r="E118">
        <v>1179</v>
      </c>
      <c r="F118">
        <v>918</v>
      </c>
      <c r="G118">
        <v>261</v>
      </c>
      <c r="H118">
        <v>9</v>
      </c>
      <c r="I118">
        <v>909</v>
      </c>
      <c r="J118" t="s">
        <v>178</v>
      </c>
      <c r="K118">
        <v>216</v>
      </c>
      <c r="L118">
        <v>23.76</v>
      </c>
      <c r="M118" t="s">
        <v>122</v>
      </c>
      <c r="N118">
        <v>355</v>
      </c>
      <c r="O118">
        <v>39.05</v>
      </c>
      <c r="P118" t="s">
        <v>123</v>
      </c>
      <c r="Q118">
        <v>338</v>
      </c>
      <c r="R118">
        <v>37.18</v>
      </c>
    </row>
    <row r="119" spans="1:18" ht="15">
      <c r="A119">
        <v>3</v>
      </c>
      <c r="B119" t="s">
        <v>14</v>
      </c>
      <c r="C119" t="s">
        <v>15</v>
      </c>
      <c r="D119">
        <v>13</v>
      </c>
      <c r="E119">
        <v>1098</v>
      </c>
      <c r="F119">
        <v>824</v>
      </c>
      <c r="G119">
        <v>274</v>
      </c>
      <c r="H119">
        <v>0</v>
      </c>
      <c r="I119">
        <v>824</v>
      </c>
      <c r="J119" t="s">
        <v>178</v>
      </c>
      <c r="K119">
        <v>160</v>
      </c>
      <c r="L119">
        <v>19.42</v>
      </c>
      <c r="M119" t="s">
        <v>122</v>
      </c>
      <c r="N119">
        <v>358</v>
      </c>
      <c r="O119">
        <v>43.45</v>
      </c>
      <c r="P119" t="s">
        <v>123</v>
      </c>
      <c r="Q119">
        <v>306</v>
      </c>
      <c r="R119">
        <v>37.14</v>
      </c>
    </row>
    <row r="120" spans="1:18" ht="15">
      <c r="A120">
        <v>3</v>
      </c>
      <c r="B120" t="s">
        <v>14</v>
      </c>
      <c r="C120" t="s">
        <v>15</v>
      </c>
      <c r="D120">
        <v>14</v>
      </c>
      <c r="E120">
        <v>1162</v>
      </c>
      <c r="F120">
        <v>858</v>
      </c>
      <c r="G120">
        <v>304</v>
      </c>
      <c r="H120">
        <v>13</v>
      </c>
      <c r="I120">
        <v>845</v>
      </c>
      <c r="J120" t="s">
        <v>178</v>
      </c>
      <c r="K120">
        <v>119</v>
      </c>
      <c r="L120">
        <v>14.08</v>
      </c>
      <c r="M120" t="s">
        <v>122</v>
      </c>
      <c r="N120">
        <v>389</v>
      </c>
      <c r="O120">
        <v>46.04</v>
      </c>
      <c r="P120" t="s">
        <v>123</v>
      </c>
      <c r="Q120">
        <v>337</v>
      </c>
      <c r="R120">
        <v>39.88</v>
      </c>
    </row>
    <row r="121" spans="1:18" ht="15">
      <c r="A121">
        <v>4</v>
      </c>
      <c r="B121" t="s">
        <v>16</v>
      </c>
      <c r="C121" t="s">
        <v>17</v>
      </c>
      <c r="D121">
        <v>1</v>
      </c>
      <c r="E121">
        <v>1519</v>
      </c>
      <c r="F121">
        <v>1076</v>
      </c>
      <c r="G121">
        <v>443</v>
      </c>
      <c r="H121">
        <v>6</v>
      </c>
      <c r="I121">
        <v>1070</v>
      </c>
      <c r="J121" t="s">
        <v>178</v>
      </c>
      <c r="K121">
        <v>327</v>
      </c>
      <c r="L121">
        <v>30.56</v>
      </c>
      <c r="M121" t="s">
        <v>122</v>
      </c>
      <c r="N121">
        <v>249</v>
      </c>
      <c r="O121">
        <v>23.27</v>
      </c>
      <c r="P121" t="s">
        <v>123</v>
      </c>
      <c r="Q121">
        <v>494</v>
      </c>
      <c r="R121">
        <v>46.17</v>
      </c>
    </row>
    <row r="122" spans="1:18" ht="15">
      <c r="A122">
        <v>4</v>
      </c>
      <c r="B122" t="s">
        <v>16</v>
      </c>
      <c r="C122" t="s">
        <v>17</v>
      </c>
      <c r="D122">
        <v>2</v>
      </c>
      <c r="E122">
        <v>1705</v>
      </c>
      <c r="F122">
        <v>1221</v>
      </c>
      <c r="G122">
        <v>484</v>
      </c>
      <c r="H122">
        <v>6</v>
      </c>
      <c r="I122">
        <v>1215</v>
      </c>
      <c r="J122" t="s">
        <v>178</v>
      </c>
      <c r="K122">
        <v>350</v>
      </c>
      <c r="L122">
        <v>28.81</v>
      </c>
      <c r="M122" t="s">
        <v>122</v>
      </c>
      <c r="N122">
        <v>300</v>
      </c>
      <c r="O122">
        <v>24.69</v>
      </c>
      <c r="P122" t="s">
        <v>123</v>
      </c>
      <c r="Q122">
        <v>565</v>
      </c>
      <c r="R122">
        <v>46.5</v>
      </c>
    </row>
    <row r="123" spans="1:18" ht="15">
      <c r="A123">
        <v>4</v>
      </c>
      <c r="B123" t="s">
        <v>16</v>
      </c>
      <c r="C123" t="s">
        <v>17</v>
      </c>
      <c r="D123">
        <v>3</v>
      </c>
      <c r="E123">
        <v>1006</v>
      </c>
      <c r="F123">
        <v>743</v>
      </c>
      <c r="G123">
        <v>263</v>
      </c>
      <c r="H123">
        <v>4</v>
      </c>
      <c r="I123">
        <v>739</v>
      </c>
      <c r="J123" t="s">
        <v>178</v>
      </c>
      <c r="K123">
        <v>223</v>
      </c>
      <c r="L123">
        <v>30.18</v>
      </c>
      <c r="M123" t="s">
        <v>122</v>
      </c>
      <c r="N123">
        <v>173</v>
      </c>
      <c r="O123">
        <v>23.41</v>
      </c>
      <c r="P123" t="s">
        <v>123</v>
      </c>
      <c r="Q123">
        <v>343</v>
      </c>
      <c r="R123">
        <v>46.41</v>
      </c>
    </row>
    <row r="124" spans="1:18" ht="15">
      <c r="A124">
        <v>4</v>
      </c>
      <c r="B124" t="s">
        <v>16</v>
      </c>
      <c r="C124" t="s">
        <v>17</v>
      </c>
      <c r="D124">
        <v>4</v>
      </c>
      <c r="E124">
        <v>1296</v>
      </c>
      <c r="F124">
        <v>914</v>
      </c>
      <c r="G124">
        <v>382</v>
      </c>
      <c r="H124">
        <v>3</v>
      </c>
      <c r="I124">
        <v>911</v>
      </c>
      <c r="J124" t="s">
        <v>178</v>
      </c>
      <c r="K124">
        <v>272</v>
      </c>
      <c r="L124">
        <v>29.86</v>
      </c>
      <c r="M124" t="s">
        <v>122</v>
      </c>
      <c r="N124">
        <v>216</v>
      </c>
      <c r="O124">
        <v>23.71</v>
      </c>
      <c r="P124" t="s">
        <v>123</v>
      </c>
      <c r="Q124">
        <v>423</v>
      </c>
      <c r="R124">
        <v>46.43</v>
      </c>
    </row>
    <row r="125" spans="1:18" ht="15">
      <c r="A125">
        <v>4</v>
      </c>
      <c r="B125" t="s">
        <v>16</v>
      </c>
      <c r="C125" t="s">
        <v>17</v>
      </c>
      <c r="D125">
        <v>5</v>
      </c>
      <c r="E125">
        <v>1189</v>
      </c>
      <c r="F125">
        <v>929</v>
      </c>
      <c r="G125">
        <v>260</v>
      </c>
      <c r="H125">
        <v>7</v>
      </c>
      <c r="I125">
        <v>922</v>
      </c>
      <c r="J125" t="s">
        <v>178</v>
      </c>
      <c r="K125">
        <v>308</v>
      </c>
      <c r="L125">
        <v>33.41</v>
      </c>
      <c r="M125" t="s">
        <v>122</v>
      </c>
      <c r="N125">
        <v>264</v>
      </c>
      <c r="O125">
        <v>28.63</v>
      </c>
      <c r="P125" t="s">
        <v>123</v>
      </c>
      <c r="Q125">
        <v>350</v>
      </c>
      <c r="R125">
        <v>37.96</v>
      </c>
    </row>
    <row r="126" spans="1:18" ht="15">
      <c r="A126">
        <v>4</v>
      </c>
      <c r="B126" t="s">
        <v>16</v>
      </c>
      <c r="C126" t="s">
        <v>132</v>
      </c>
      <c r="D126">
        <v>1</v>
      </c>
      <c r="E126">
        <v>376</v>
      </c>
      <c r="F126">
        <v>291</v>
      </c>
      <c r="G126">
        <v>85</v>
      </c>
      <c r="H126">
        <v>0</v>
      </c>
      <c r="I126">
        <v>291</v>
      </c>
      <c r="J126" t="s">
        <v>178</v>
      </c>
      <c r="K126">
        <v>60</v>
      </c>
      <c r="L126">
        <v>20.62</v>
      </c>
      <c r="M126" t="s">
        <v>122</v>
      </c>
      <c r="N126">
        <v>59</v>
      </c>
      <c r="O126">
        <v>20.27</v>
      </c>
      <c r="P126" t="s">
        <v>123</v>
      </c>
      <c r="Q126">
        <v>172</v>
      </c>
      <c r="R126">
        <v>59.11</v>
      </c>
    </row>
    <row r="127" spans="1:18" ht="15">
      <c r="A127">
        <v>4</v>
      </c>
      <c r="B127" t="s">
        <v>16</v>
      </c>
      <c r="C127" t="s">
        <v>132</v>
      </c>
      <c r="D127">
        <v>2</v>
      </c>
      <c r="E127">
        <v>711</v>
      </c>
      <c r="F127">
        <v>597</v>
      </c>
      <c r="G127">
        <v>114</v>
      </c>
      <c r="H127">
        <v>3</v>
      </c>
      <c r="I127">
        <v>594</v>
      </c>
      <c r="J127" t="s">
        <v>178</v>
      </c>
      <c r="K127">
        <v>107</v>
      </c>
      <c r="L127">
        <v>18.01</v>
      </c>
      <c r="M127" t="s">
        <v>122</v>
      </c>
      <c r="N127">
        <v>255</v>
      </c>
      <c r="O127">
        <v>42.93</v>
      </c>
      <c r="P127" t="s">
        <v>123</v>
      </c>
      <c r="Q127">
        <v>232</v>
      </c>
      <c r="R127">
        <v>39.06</v>
      </c>
    </row>
    <row r="128" spans="1:18" ht="15">
      <c r="A128">
        <v>4</v>
      </c>
      <c r="B128" t="s">
        <v>16</v>
      </c>
      <c r="C128" t="s">
        <v>132</v>
      </c>
      <c r="D128">
        <v>3</v>
      </c>
      <c r="E128">
        <v>1459</v>
      </c>
      <c r="F128">
        <v>1097</v>
      </c>
      <c r="G128">
        <v>362</v>
      </c>
      <c r="H128">
        <v>9</v>
      </c>
      <c r="I128">
        <v>1088</v>
      </c>
      <c r="J128" t="s">
        <v>178</v>
      </c>
      <c r="K128">
        <v>215</v>
      </c>
      <c r="L128">
        <v>19.76</v>
      </c>
      <c r="M128" t="s">
        <v>122</v>
      </c>
      <c r="N128">
        <v>275</v>
      </c>
      <c r="O128">
        <v>25.28</v>
      </c>
      <c r="P128" t="s">
        <v>123</v>
      </c>
      <c r="Q128">
        <v>598</v>
      </c>
      <c r="R128">
        <v>54.96</v>
      </c>
    </row>
    <row r="129" spans="1:18" ht="15">
      <c r="A129">
        <v>4</v>
      </c>
      <c r="B129" t="s">
        <v>16</v>
      </c>
      <c r="C129" t="s">
        <v>132</v>
      </c>
      <c r="D129">
        <v>4</v>
      </c>
      <c r="E129">
        <v>747</v>
      </c>
      <c r="F129">
        <v>605</v>
      </c>
      <c r="G129">
        <v>142</v>
      </c>
      <c r="H129">
        <v>7</v>
      </c>
      <c r="I129">
        <v>598</v>
      </c>
      <c r="J129" t="s">
        <v>178</v>
      </c>
      <c r="K129">
        <v>179</v>
      </c>
      <c r="L129">
        <v>29.93</v>
      </c>
      <c r="M129" t="s">
        <v>122</v>
      </c>
      <c r="N129">
        <v>172</v>
      </c>
      <c r="O129">
        <v>28.76</v>
      </c>
      <c r="P129" t="s">
        <v>123</v>
      </c>
      <c r="Q129">
        <v>247</v>
      </c>
      <c r="R129">
        <v>41.3</v>
      </c>
    </row>
    <row r="130" spans="1:18" ht="15">
      <c r="A130">
        <v>4</v>
      </c>
      <c r="B130" t="s">
        <v>16</v>
      </c>
      <c r="C130" t="s">
        <v>132</v>
      </c>
      <c r="D130">
        <v>5</v>
      </c>
      <c r="E130">
        <v>384</v>
      </c>
      <c r="F130">
        <v>289</v>
      </c>
      <c r="G130">
        <v>95</v>
      </c>
      <c r="H130">
        <v>1</v>
      </c>
      <c r="I130">
        <v>288</v>
      </c>
      <c r="J130" t="s">
        <v>178</v>
      </c>
      <c r="K130">
        <v>59</v>
      </c>
      <c r="L130">
        <v>20.49</v>
      </c>
      <c r="M130" t="s">
        <v>122</v>
      </c>
      <c r="N130">
        <v>116</v>
      </c>
      <c r="O130">
        <v>40.28</v>
      </c>
      <c r="P130" t="s">
        <v>123</v>
      </c>
      <c r="Q130">
        <v>113</v>
      </c>
      <c r="R130">
        <v>39.24</v>
      </c>
    </row>
    <row r="131" spans="1:18" ht="15">
      <c r="A131">
        <v>4</v>
      </c>
      <c r="B131" t="s">
        <v>16</v>
      </c>
      <c r="C131" t="s">
        <v>132</v>
      </c>
      <c r="D131">
        <v>6</v>
      </c>
      <c r="E131">
        <v>432</v>
      </c>
      <c r="F131">
        <v>352</v>
      </c>
      <c r="G131">
        <v>80</v>
      </c>
      <c r="H131">
        <v>4</v>
      </c>
      <c r="I131">
        <v>348</v>
      </c>
      <c r="J131" t="s">
        <v>178</v>
      </c>
      <c r="K131">
        <v>66</v>
      </c>
      <c r="L131">
        <v>18.97</v>
      </c>
      <c r="M131" t="s">
        <v>122</v>
      </c>
      <c r="N131">
        <v>141</v>
      </c>
      <c r="O131">
        <v>40.52</v>
      </c>
      <c r="P131" t="s">
        <v>123</v>
      </c>
      <c r="Q131">
        <v>141</v>
      </c>
      <c r="R131">
        <v>40.52</v>
      </c>
    </row>
    <row r="132" spans="1:18" ht="15">
      <c r="A132">
        <v>4</v>
      </c>
      <c r="B132" t="s">
        <v>16</v>
      </c>
      <c r="C132" t="s">
        <v>132</v>
      </c>
      <c r="D132">
        <v>7</v>
      </c>
      <c r="E132">
        <v>491</v>
      </c>
      <c r="F132">
        <v>437</v>
      </c>
      <c r="G132">
        <v>54</v>
      </c>
      <c r="H132">
        <v>7</v>
      </c>
      <c r="I132">
        <v>430</v>
      </c>
      <c r="J132" t="s">
        <v>178</v>
      </c>
      <c r="K132">
        <v>139</v>
      </c>
      <c r="L132">
        <v>32.33</v>
      </c>
      <c r="M132" t="s">
        <v>122</v>
      </c>
      <c r="N132">
        <v>108</v>
      </c>
      <c r="O132">
        <v>25.12</v>
      </c>
      <c r="P132" t="s">
        <v>123</v>
      </c>
      <c r="Q132">
        <v>183</v>
      </c>
      <c r="R132">
        <v>42.56</v>
      </c>
    </row>
    <row r="133" spans="1:18" ht="15">
      <c r="A133">
        <v>4</v>
      </c>
      <c r="B133" t="s">
        <v>16</v>
      </c>
      <c r="C133" t="s">
        <v>132</v>
      </c>
      <c r="D133">
        <v>8</v>
      </c>
      <c r="E133">
        <v>339</v>
      </c>
      <c r="F133">
        <v>291</v>
      </c>
      <c r="G133">
        <v>48</v>
      </c>
      <c r="H133">
        <v>3</v>
      </c>
      <c r="I133">
        <v>288</v>
      </c>
      <c r="J133" t="s">
        <v>178</v>
      </c>
      <c r="K133">
        <v>70</v>
      </c>
      <c r="L133">
        <v>24.31</v>
      </c>
      <c r="M133" t="s">
        <v>122</v>
      </c>
      <c r="N133">
        <v>72</v>
      </c>
      <c r="O133">
        <v>25</v>
      </c>
      <c r="P133" t="s">
        <v>123</v>
      </c>
      <c r="Q133">
        <v>146</v>
      </c>
      <c r="R133">
        <v>50.69</v>
      </c>
    </row>
    <row r="134" spans="1:18" ht="15">
      <c r="A134">
        <v>4</v>
      </c>
      <c r="B134" t="s">
        <v>16</v>
      </c>
      <c r="C134" t="s">
        <v>133</v>
      </c>
      <c r="D134">
        <v>1</v>
      </c>
      <c r="E134">
        <v>987</v>
      </c>
      <c r="F134">
        <v>855</v>
      </c>
      <c r="G134">
        <v>132</v>
      </c>
      <c r="H134">
        <v>6</v>
      </c>
      <c r="I134">
        <v>849</v>
      </c>
      <c r="J134" t="s">
        <v>178</v>
      </c>
      <c r="K134">
        <v>237</v>
      </c>
      <c r="L134">
        <v>27.92</v>
      </c>
      <c r="M134" t="s">
        <v>122</v>
      </c>
      <c r="N134">
        <v>368</v>
      </c>
      <c r="O134">
        <v>43.35</v>
      </c>
      <c r="P134" t="s">
        <v>123</v>
      </c>
      <c r="Q134">
        <v>244</v>
      </c>
      <c r="R134">
        <v>28.74</v>
      </c>
    </row>
    <row r="135" spans="1:18" ht="15">
      <c r="A135">
        <v>4</v>
      </c>
      <c r="B135" t="s">
        <v>16</v>
      </c>
      <c r="C135" t="s">
        <v>18</v>
      </c>
      <c r="D135">
        <v>1</v>
      </c>
      <c r="E135">
        <v>944</v>
      </c>
      <c r="F135">
        <v>742</v>
      </c>
      <c r="G135">
        <v>202</v>
      </c>
      <c r="H135">
        <v>5</v>
      </c>
      <c r="I135">
        <v>737</v>
      </c>
      <c r="J135" t="s">
        <v>178</v>
      </c>
      <c r="K135">
        <v>214</v>
      </c>
      <c r="L135">
        <v>29.04</v>
      </c>
      <c r="M135" t="s">
        <v>122</v>
      </c>
      <c r="N135">
        <v>337</v>
      </c>
      <c r="O135">
        <v>45.73</v>
      </c>
      <c r="P135" t="s">
        <v>123</v>
      </c>
      <c r="Q135">
        <v>186</v>
      </c>
      <c r="R135">
        <v>25.24</v>
      </c>
    </row>
    <row r="136" spans="1:18" ht="15">
      <c r="A136">
        <v>4</v>
      </c>
      <c r="B136" t="s">
        <v>16</v>
      </c>
      <c r="C136" t="s">
        <v>18</v>
      </c>
      <c r="D136">
        <v>2</v>
      </c>
      <c r="E136">
        <v>463</v>
      </c>
      <c r="F136">
        <v>354</v>
      </c>
      <c r="G136">
        <v>109</v>
      </c>
      <c r="H136">
        <v>1</v>
      </c>
      <c r="I136">
        <v>353</v>
      </c>
      <c r="J136" t="s">
        <v>178</v>
      </c>
      <c r="K136">
        <v>142</v>
      </c>
      <c r="L136">
        <v>40.23</v>
      </c>
      <c r="M136" t="s">
        <v>122</v>
      </c>
      <c r="N136">
        <v>92</v>
      </c>
      <c r="O136">
        <v>26.06</v>
      </c>
      <c r="P136" t="s">
        <v>123</v>
      </c>
      <c r="Q136">
        <v>119</v>
      </c>
      <c r="R136">
        <v>33.71</v>
      </c>
    </row>
    <row r="137" spans="1:18" ht="15">
      <c r="A137">
        <v>4</v>
      </c>
      <c r="B137" t="s">
        <v>16</v>
      </c>
      <c r="C137" t="s">
        <v>18</v>
      </c>
      <c r="D137">
        <v>3</v>
      </c>
      <c r="E137">
        <v>455</v>
      </c>
      <c r="F137">
        <v>324</v>
      </c>
      <c r="G137">
        <v>131</v>
      </c>
      <c r="H137">
        <v>6</v>
      </c>
      <c r="I137">
        <v>318</v>
      </c>
      <c r="J137" t="s">
        <v>178</v>
      </c>
      <c r="K137">
        <v>102</v>
      </c>
      <c r="L137">
        <v>32.08</v>
      </c>
      <c r="M137" t="s">
        <v>122</v>
      </c>
      <c r="N137">
        <v>136</v>
      </c>
      <c r="O137">
        <v>42.77</v>
      </c>
      <c r="P137" t="s">
        <v>123</v>
      </c>
      <c r="Q137">
        <v>80</v>
      </c>
      <c r="R137">
        <v>25.16</v>
      </c>
    </row>
    <row r="138" spans="1:18" ht="15">
      <c r="A138">
        <v>4</v>
      </c>
      <c r="B138" t="s">
        <v>16</v>
      </c>
      <c r="C138" t="s">
        <v>18</v>
      </c>
      <c r="D138">
        <v>4</v>
      </c>
      <c r="E138">
        <v>464</v>
      </c>
      <c r="F138">
        <v>349</v>
      </c>
      <c r="G138">
        <v>115</v>
      </c>
      <c r="H138">
        <v>3</v>
      </c>
      <c r="I138">
        <v>346</v>
      </c>
      <c r="J138" t="s">
        <v>178</v>
      </c>
      <c r="K138">
        <v>140</v>
      </c>
      <c r="L138">
        <v>40.46</v>
      </c>
      <c r="M138" t="s">
        <v>122</v>
      </c>
      <c r="N138">
        <v>95</v>
      </c>
      <c r="O138">
        <v>27.46</v>
      </c>
      <c r="P138" t="s">
        <v>123</v>
      </c>
      <c r="Q138">
        <v>111</v>
      </c>
      <c r="R138">
        <v>32.08</v>
      </c>
    </row>
    <row r="139" spans="1:18" ht="15">
      <c r="A139">
        <v>4</v>
      </c>
      <c r="B139" t="s">
        <v>16</v>
      </c>
      <c r="C139" t="s">
        <v>18</v>
      </c>
      <c r="D139">
        <v>5</v>
      </c>
      <c r="E139">
        <v>426</v>
      </c>
      <c r="F139">
        <v>305</v>
      </c>
      <c r="G139">
        <v>121</v>
      </c>
      <c r="H139">
        <v>2</v>
      </c>
      <c r="I139">
        <v>303</v>
      </c>
      <c r="J139" t="s">
        <v>178</v>
      </c>
      <c r="K139">
        <v>102</v>
      </c>
      <c r="L139">
        <v>33.66</v>
      </c>
      <c r="M139" t="s">
        <v>122</v>
      </c>
      <c r="N139">
        <v>134</v>
      </c>
      <c r="O139">
        <v>44.22</v>
      </c>
      <c r="P139" t="s">
        <v>123</v>
      </c>
      <c r="Q139">
        <v>67</v>
      </c>
      <c r="R139">
        <v>22.11</v>
      </c>
    </row>
    <row r="140" spans="1:18" ht="15">
      <c r="A140">
        <v>4</v>
      </c>
      <c r="B140" t="s">
        <v>16</v>
      </c>
      <c r="C140" t="s">
        <v>18</v>
      </c>
      <c r="D140">
        <v>6</v>
      </c>
      <c r="E140">
        <v>787</v>
      </c>
      <c r="F140">
        <v>620</v>
      </c>
      <c r="G140">
        <v>167</v>
      </c>
      <c r="H140">
        <v>8</v>
      </c>
      <c r="I140">
        <v>612</v>
      </c>
      <c r="J140" t="s">
        <v>178</v>
      </c>
      <c r="K140">
        <v>216</v>
      </c>
      <c r="L140">
        <v>35.29</v>
      </c>
      <c r="M140" t="s">
        <v>122</v>
      </c>
      <c r="N140">
        <v>306</v>
      </c>
      <c r="O140">
        <v>50</v>
      </c>
      <c r="P140" t="s">
        <v>123</v>
      </c>
      <c r="Q140">
        <v>90</v>
      </c>
      <c r="R140">
        <v>14.71</v>
      </c>
    </row>
    <row r="141" spans="1:18" ht="15">
      <c r="A141">
        <v>4</v>
      </c>
      <c r="B141" t="s">
        <v>16</v>
      </c>
      <c r="C141" t="s">
        <v>18</v>
      </c>
      <c r="D141">
        <v>7</v>
      </c>
      <c r="E141">
        <v>472</v>
      </c>
      <c r="F141">
        <v>379</v>
      </c>
      <c r="G141">
        <v>93</v>
      </c>
      <c r="H141">
        <v>1</v>
      </c>
      <c r="I141">
        <v>378</v>
      </c>
      <c r="J141" t="s">
        <v>178</v>
      </c>
      <c r="K141">
        <v>154</v>
      </c>
      <c r="L141">
        <v>40.74</v>
      </c>
      <c r="M141" t="s">
        <v>122</v>
      </c>
      <c r="N141">
        <v>138</v>
      </c>
      <c r="O141">
        <v>36.51</v>
      </c>
      <c r="P141" t="s">
        <v>123</v>
      </c>
      <c r="Q141">
        <v>86</v>
      </c>
      <c r="R141">
        <v>22.75</v>
      </c>
    </row>
    <row r="142" spans="1:18" ht="15">
      <c r="A142">
        <v>4</v>
      </c>
      <c r="B142" t="s">
        <v>16</v>
      </c>
      <c r="C142" t="s">
        <v>18</v>
      </c>
      <c r="D142">
        <v>8</v>
      </c>
      <c r="E142">
        <v>375</v>
      </c>
      <c r="F142">
        <v>304</v>
      </c>
      <c r="G142">
        <v>71</v>
      </c>
      <c r="H142">
        <v>1</v>
      </c>
      <c r="I142">
        <v>303</v>
      </c>
      <c r="J142" t="s">
        <v>178</v>
      </c>
      <c r="K142">
        <v>162</v>
      </c>
      <c r="L142">
        <v>53.47</v>
      </c>
      <c r="M142" t="s">
        <v>122</v>
      </c>
      <c r="N142">
        <v>119</v>
      </c>
      <c r="O142">
        <v>39.27</v>
      </c>
      <c r="P142" t="s">
        <v>123</v>
      </c>
      <c r="Q142">
        <v>22</v>
      </c>
      <c r="R142">
        <v>7.26</v>
      </c>
    </row>
    <row r="143" spans="1:18" ht="15">
      <c r="A143">
        <v>4</v>
      </c>
      <c r="B143" t="s">
        <v>16</v>
      </c>
      <c r="C143" t="s">
        <v>19</v>
      </c>
      <c r="D143">
        <v>1</v>
      </c>
      <c r="E143">
        <v>1173</v>
      </c>
      <c r="F143">
        <v>892</v>
      </c>
      <c r="G143">
        <v>281</v>
      </c>
      <c r="H143">
        <v>12</v>
      </c>
      <c r="I143">
        <v>880</v>
      </c>
      <c r="J143" t="s">
        <v>178</v>
      </c>
      <c r="K143">
        <v>186</v>
      </c>
      <c r="L143">
        <v>21.14</v>
      </c>
      <c r="M143" t="s">
        <v>122</v>
      </c>
      <c r="N143">
        <v>314</v>
      </c>
      <c r="O143">
        <v>35.68</v>
      </c>
      <c r="P143" t="s">
        <v>123</v>
      </c>
      <c r="Q143">
        <v>380</v>
      </c>
      <c r="R143">
        <v>43.18</v>
      </c>
    </row>
    <row r="144" spans="1:18" ht="15">
      <c r="A144">
        <v>4</v>
      </c>
      <c r="B144" t="s">
        <v>16</v>
      </c>
      <c r="C144" t="s">
        <v>19</v>
      </c>
      <c r="D144">
        <v>2</v>
      </c>
      <c r="E144">
        <v>1189</v>
      </c>
      <c r="F144">
        <v>956</v>
      </c>
      <c r="G144">
        <v>233</v>
      </c>
      <c r="H144">
        <v>10</v>
      </c>
      <c r="I144">
        <v>946</v>
      </c>
      <c r="J144" t="s">
        <v>178</v>
      </c>
      <c r="K144">
        <v>333</v>
      </c>
      <c r="L144">
        <v>35.2</v>
      </c>
      <c r="M144" t="s">
        <v>122</v>
      </c>
      <c r="N144">
        <v>451</v>
      </c>
      <c r="O144">
        <v>47.67</v>
      </c>
      <c r="P144" t="s">
        <v>123</v>
      </c>
      <c r="Q144">
        <v>162</v>
      </c>
      <c r="R144">
        <v>17.12</v>
      </c>
    </row>
    <row r="145" spans="1:18" ht="15">
      <c r="A145">
        <v>4</v>
      </c>
      <c r="B145" t="s">
        <v>16</v>
      </c>
      <c r="C145" t="s">
        <v>19</v>
      </c>
      <c r="D145">
        <v>3</v>
      </c>
      <c r="E145">
        <v>866</v>
      </c>
      <c r="F145">
        <v>684</v>
      </c>
      <c r="G145">
        <v>182</v>
      </c>
      <c r="H145">
        <v>13</v>
      </c>
      <c r="I145">
        <v>671</v>
      </c>
      <c r="J145" t="s">
        <v>178</v>
      </c>
      <c r="K145">
        <v>226</v>
      </c>
      <c r="L145">
        <v>33.68</v>
      </c>
      <c r="M145" t="s">
        <v>122</v>
      </c>
      <c r="N145">
        <v>341</v>
      </c>
      <c r="O145">
        <v>50.82</v>
      </c>
      <c r="P145" t="s">
        <v>123</v>
      </c>
      <c r="Q145">
        <v>104</v>
      </c>
      <c r="R145">
        <v>15.5</v>
      </c>
    </row>
    <row r="146" spans="1:18" ht="15">
      <c r="A146">
        <v>4</v>
      </c>
      <c r="B146" t="s">
        <v>16</v>
      </c>
      <c r="C146" t="s">
        <v>19</v>
      </c>
      <c r="D146">
        <v>4</v>
      </c>
      <c r="E146">
        <v>273</v>
      </c>
      <c r="F146">
        <v>244</v>
      </c>
      <c r="G146">
        <v>29</v>
      </c>
      <c r="H146">
        <v>5</v>
      </c>
      <c r="I146">
        <v>239</v>
      </c>
      <c r="J146" t="s">
        <v>178</v>
      </c>
      <c r="K146">
        <v>86</v>
      </c>
      <c r="L146">
        <v>35.98</v>
      </c>
      <c r="M146" t="s">
        <v>122</v>
      </c>
      <c r="N146">
        <v>110</v>
      </c>
      <c r="O146">
        <v>46.03</v>
      </c>
      <c r="P146" t="s">
        <v>123</v>
      </c>
      <c r="Q146">
        <v>43</v>
      </c>
      <c r="R146">
        <v>17.99</v>
      </c>
    </row>
    <row r="147" spans="1:18" ht="15">
      <c r="A147">
        <v>4</v>
      </c>
      <c r="B147" t="s">
        <v>16</v>
      </c>
      <c r="C147" t="s">
        <v>20</v>
      </c>
      <c r="D147">
        <v>1</v>
      </c>
      <c r="E147">
        <v>721</v>
      </c>
      <c r="F147">
        <v>600</v>
      </c>
      <c r="G147">
        <v>121</v>
      </c>
      <c r="H147">
        <v>3</v>
      </c>
      <c r="I147">
        <v>597</v>
      </c>
      <c r="J147" t="s">
        <v>178</v>
      </c>
      <c r="K147">
        <v>113</v>
      </c>
      <c r="L147">
        <v>18.93</v>
      </c>
      <c r="M147" t="s">
        <v>122</v>
      </c>
      <c r="N147">
        <v>240</v>
      </c>
      <c r="O147">
        <v>40.2</v>
      </c>
      <c r="P147" t="s">
        <v>123</v>
      </c>
      <c r="Q147">
        <v>244</v>
      </c>
      <c r="R147">
        <v>40.87</v>
      </c>
    </row>
    <row r="148" spans="1:18" ht="15">
      <c r="A148">
        <v>4</v>
      </c>
      <c r="B148" t="s">
        <v>16</v>
      </c>
      <c r="C148" t="s">
        <v>20</v>
      </c>
      <c r="D148">
        <v>2</v>
      </c>
      <c r="E148">
        <v>740</v>
      </c>
      <c r="F148">
        <v>656</v>
      </c>
      <c r="G148">
        <v>84</v>
      </c>
      <c r="H148">
        <v>0</v>
      </c>
      <c r="I148">
        <v>656</v>
      </c>
      <c r="J148" t="s">
        <v>178</v>
      </c>
      <c r="K148">
        <v>148</v>
      </c>
      <c r="L148">
        <v>22.56</v>
      </c>
      <c r="M148" t="s">
        <v>122</v>
      </c>
      <c r="N148">
        <v>366</v>
      </c>
      <c r="O148">
        <v>55.79</v>
      </c>
      <c r="P148" t="s">
        <v>123</v>
      </c>
      <c r="Q148">
        <v>142</v>
      </c>
      <c r="R148">
        <v>21.65</v>
      </c>
    </row>
    <row r="149" spans="1:18" ht="15">
      <c r="A149">
        <v>4</v>
      </c>
      <c r="B149" t="s">
        <v>16</v>
      </c>
      <c r="C149" t="s">
        <v>20</v>
      </c>
      <c r="D149">
        <v>3</v>
      </c>
      <c r="E149">
        <v>389</v>
      </c>
      <c r="F149">
        <v>292</v>
      </c>
      <c r="G149">
        <v>97</v>
      </c>
      <c r="H149">
        <v>1</v>
      </c>
      <c r="I149">
        <v>291</v>
      </c>
      <c r="J149" t="s">
        <v>178</v>
      </c>
      <c r="K149">
        <v>108</v>
      </c>
      <c r="L149">
        <v>37.11</v>
      </c>
      <c r="M149" t="s">
        <v>122</v>
      </c>
      <c r="N149">
        <v>132</v>
      </c>
      <c r="O149">
        <v>45.36</v>
      </c>
      <c r="P149" t="s">
        <v>123</v>
      </c>
      <c r="Q149">
        <v>51</v>
      </c>
      <c r="R149">
        <v>17.53</v>
      </c>
    </row>
    <row r="150" spans="1:18" ht="15">
      <c r="A150">
        <v>4</v>
      </c>
      <c r="B150" t="s">
        <v>16</v>
      </c>
      <c r="C150" t="s">
        <v>20</v>
      </c>
      <c r="D150">
        <v>4</v>
      </c>
      <c r="E150">
        <v>753</v>
      </c>
      <c r="F150">
        <v>619</v>
      </c>
      <c r="G150">
        <v>134</v>
      </c>
      <c r="H150">
        <v>4</v>
      </c>
      <c r="I150">
        <v>615</v>
      </c>
      <c r="J150" t="s">
        <v>178</v>
      </c>
      <c r="K150">
        <v>223</v>
      </c>
      <c r="L150">
        <v>36.26</v>
      </c>
      <c r="M150" t="s">
        <v>122</v>
      </c>
      <c r="N150">
        <v>310</v>
      </c>
      <c r="O150">
        <v>50.41</v>
      </c>
      <c r="P150" t="s">
        <v>123</v>
      </c>
      <c r="Q150">
        <v>82</v>
      </c>
      <c r="R150">
        <v>13.33</v>
      </c>
    </row>
    <row r="151" spans="1:18" ht="15">
      <c r="A151">
        <v>4</v>
      </c>
      <c r="B151" t="s">
        <v>16</v>
      </c>
      <c r="C151" t="s">
        <v>20</v>
      </c>
      <c r="D151">
        <v>5</v>
      </c>
      <c r="E151">
        <v>324</v>
      </c>
      <c r="F151">
        <v>284</v>
      </c>
      <c r="G151">
        <v>40</v>
      </c>
      <c r="H151">
        <v>0</v>
      </c>
      <c r="I151">
        <v>284</v>
      </c>
      <c r="J151" t="s">
        <v>178</v>
      </c>
      <c r="K151">
        <v>109</v>
      </c>
      <c r="L151">
        <v>38.38</v>
      </c>
      <c r="M151" t="s">
        <v>122</v>
      </c>
      <c r="N151">
        <v>127</v>
      </c>
      <c r="O151">
        <v>44.72</v>
      </c>
      <c r="P151" t="s">
        <v>123</v>
      </c>
      <c r="Q151">
        <v>48</v>
      </c>
      <c r="R151">
        <v>16.9</v>
      </c>
    </row>
    <row r="152" spans="1:18" ht="15">
      <c r="A152">
        <v>4</v>
      </c>
      <c r="B152" t="s">
        <v>16</v>
      </c>
      <c r="C152" t="s">
        <v>134</v>
      </c>
      <c r="D152">
        <v>1</v>
      </c>
      <c r="E152">
        <v>1153</v>
      </c>
      <c r="F152">
        <v>822</v>
      </c>
      <c r="G152">
        <v>331</v>
      </c>
      <c r="H152">
        <v>7</v>
      </c>
      <c r="I152">
        <v>815</v>
      </c>
      <c r="J152" t="s">
        <v>178</v>
      </c>
      <c r="K152">
        <v>162</v>
      </c>
      <c r="L152">
        <v>19.88</v>
      </c>
      <c r="M152" t="s">
        <v>122</v>
      </c>
      <c r="N152">
        <v>233</v>
      </c>
      <c r="O152">
        <v>28.59</v>
      </c>
      <c r="P152" t="s">
        <v>123</v>
      </c>
      <c r="Q152">
        <v>420</v>
      </c>
      <c r="R152">
        <v>51.53</v>
      </c>
    </row>
    <row r="153" spans="1:18" ht="15">
      <c r="A153">
        <v>4</v>
      </c>
      <c r="B153" t="s">
        <v>16</v>
      </c>
      <c r="C153" t="s">
        <v>134</v>
      </c>
      <c r="D153">
        <v>2</v>
      </c>
      <c r="E153">
        <v>1011</v>
      </c>
      <c r="F153">
        <v>780</v>
      </c>
      <c r="G153">
        <v>231</v>
      </c>
      <c r="H153">
        <v>7</v>
      </c>
      <c r="I153">
        <v>773</v>
      </c>
      <c r="J153" t="s">
        <v>178</v>
      </c>
      <c r="K153">
        <v>233</v>
      </c>
      <c r="L153">
        <v>30.14</v>
      </c>
      <c r="M153" t="s">
        <v>122</v>
      </c>
      <c r="N153">
        <v>209</v>
      </c>
      <c r="O153">
        <v>27.04</v>
      </c>
      <c r="P153" t="s">
        <v>123</v>
      </c>
      <c r="Q153">
        <v>331</v>
      </c>
      <c r="R153">
        <v>42.82</v>
      </c>
    </row>
    <row r="154" spans="1:18" ht="15">
      <c r="A154">
        <v>4</v>
      </c>
      <c r="B154" t="s">
        <v>16</v>
      </c>
      <c r="C154" t="s">
        <v>134</v>
      </c>
      <c r="D154">
        <v>3</v>
      </c>
      <c r="E154">
        <v>1080</v>
      </c>
      <c r="F154">
        <v>842</v>
      </c>
      <c r="G154">
        <v>238</v>
      </c>
      <c r="H154">
        <v>8</v>
      </c>
      <c r="I154">
        <v>834</v>
      </c>
      <c r="J154" t="s">
        <v>178</v>
      </c>
      <c r="K154">
        <v>261</v>
      </c>
      <c r="L154">
        <v>31.29</v>
      </c>
      <c r="M154" t="s">
        <v>122</v>
      </c>
      <c r="N154">
        <v>287</v>
      </c>
      <c r="O154">
        <v>34.41</v>
      </c>
      <c r="P154" t="s">
        <v>123</v>
      </c>
      <c r="Q154">
        <v>286</v>
      </c>
      <c r="R154">
        <v>34.29</v>
      </c>
    </row>
    <row r="155" spans="1:18" ht="15">
      <c r="A155">
        <v>5</v>
      </c>
      <c r="B155" t="s">
        <v>135</v>
      </c>
      <c r="C155" t="s">
        <v>136</v>
      </c>
      <c r="D155">
        <v>1</v>
      </c>
      <c r="E155">
        <v>592</v>
      </c>
      <c r="F155">
        <v>441</v>
      </c>
      <c r="G155">
        <v>151</v>
      </c>
      <c r="H155">
        <v>8</v>
      </c>
      <c r="I155">
        <v>433</v>
      </c>
      <c r="J155" t="s">
        <v>178</v>
      </c>
      <c r="K155">
        <v>175</v>
      </c>
      <c r="L155">
        <v>40.42</v>
      </c>
      <c r="M155" t="s">
        <v>122</v>
      </c>
      <c r="N155">
        <v>220</v>
      </c>
      <c r="O155">
        <v>50.81</v>
      </c>
      <c r="P155" t="s">
        <v>123</v>
      </c>
      <c r="Q155">
        <v>38</v>
      </c>
      <c r="R155">
        <v>8.78</v>
      </c>
    </row>
    <row r="156" spans="1:18" ht="15">
      <c r="A156">
        <v>5</v>
      </c>
      <c r="B156" t="s">
        <v>135</v>
      </c>
      <c r="C156" t="s">
        <v>136</v>
      </c>
      <c r="D156">
        <v>2</v>
      </c>
      <c r="E156">
        <v>395</v>
      </c>
      <c r="F156">
        <v>237</v>
      </c>
      <c r="G156">
        <v>158</v>
      </c>
      <c r="H156">
        <v>7</v>
      </c>
      <c r="I156">
        <v>230</v>
      </c>
      <c r="J156" t="s">
        <v>178</v>
      </c>
      <c r="K156">
        <v>108</v>
      </c>
      <c r="L156">
        <v>46.96</v>
      </c>
      <c r="M156" t="s">
        <v>122</v>
      </c>
      <c r="N156">
        <v>104</v>
      </c>
      <c r="O156">
        <v>45.22</v>
      </c>
      <c r="P156" t="s">
        <v>123</v>
      </c>
      <c r="Q156">
        <v>18</v>
      </c>
      <c r="R156">
        <v>7.83</v>
      </c>
    </row>
    <row r="157" spans="1:18" ht="15">
      <c r="A157">
        <v>5</v>
      </c>
      <c r="B157" t="s">
        <v>135</v>
      </c>
      <c r="C157" t="s">
        <v>136</v>
      </c>
      <c r="D157">
        <v>3</v>
      </c>
      <c r="E157">
        <v>433</v>
      </c>
      <c r="F157">
        <v>325</v>
      </c>
      <c r="G157">
        <v>108</v>
      </c>
      <c r="H157">
        <v>1</v>
      </c>
      <c r="I157">
        <v>324</v>
      </c>
      <c r="J157" t="s">
        <v>178</v>
      </c>
      <c r="K157">
        <v>60</v>
      </c>
      <c r="L157">
        <v>18.52</v>
      </c>
      <c r="M157" t="s">
        <v>122</v>
      </c>
      <c r="N157">
        <v>208</v>
      </c>
      <c r="O157">
        <v>64.2</v>
      </c>
      <c r="P157" t="s">
        <v>123</v>
      </c>
      <c r="Q157">
        <v>56</v>
      </c>
      <c r="R157">
        <v>17.28</v>
      </c>
    </row>
    <row r="158" spans="1:18" ht="15">
      <c r="A158">
        <v>5</v>
      </c>
      <c r="B158" t="s">
        <v>135</v>
      </c>
      <c r="C158" t="s">
        <v>137</v>
      </c>
      <c r="D158">
        <v>1</v>
      </c>
      <c r="E158">
        <v>551</v>
      </c>
      <c r="F158">
        <v>456</v>
      </c>
      <c r="G158">
        <v>95</v>
      </c>
      <c r="H158">
        <v>1</v>
      </c>
      <c r="I158">
        <v>455</v>
      </c>
      <c r="J158" t="s">
        <v>178</v>
      </c>
      <c r="K158">
        <v>125</v>
      </c>
      <c r="L158">
        <v>27.47</v>
      </c>
      <c r="M158" t="s">
        <v>122</v>
      </c>
      <c r="N158">
        <v>253</v>
      </c>
      <c r="O158">
        <v>55.6</v>
      </c>
      <c r="P158" t="s">
        <v>123</v>
      </c>
      <c r="Q158">
        <v>77</v>
      </c>
      <c r="R158">
        <v>16.92</v>
      </c>
    </row>
    <row r="159" spans="1:18" ht="15">
      <c r="A159">
        <v>5</v>
      </c>
      <c r="B159" t="s">
        <v>135</v>
      </c>
      <c r="C159" t="s">
        <v>137</v>
      </c>
      <c r="D159">
        <v>2</v>
      </c>
      <c r="E159">
        <v>225</v>
      </c>
      <c r="F159">
        <v>161</v>
      </c>
      <c r="G159">
        <v>64</v>
      </c>
      <c r="H159">
        <v>1</v>
      </c>
      <c r="I159">
        <v>160</v>
      </c>
      <c r="J159" t="s">
        <v>178</v>
      </c>
      <c r="K159">
        <v>24</v>
      </c>
      <c r="L159">
        <v>15</v>
      </c>
      <c r="M159" t="s">
        <v>122</v>
      </c>
      <c r="N159">
        <v>129</v>
      </c>
      <c r="O159">
        <v>80.63</v>
      </c>
      <c r="P159" t="s">
        <v>123</v>
      </c>
      <c r="Q159">
        <v>7</v>
      </c>
      <c r="R159">
        <v>4.38</v>
      </c>
    </row>
    <row r="160" spans="1:18" ht="15">
      <c r="A160">
        <v>5</v>
      </c>
      <c r="B160" t="s">
        <v>135</v>
      </c>
      <c r="C160" t="s">
        <v>137</v>
      </c>
      <c r="D160">
        <v>3</v>
      </c>
      <c r="E160">
        <v>198</v>
      </c>
      <c r="F160">
        <v>146</v>
      </c>
      <c r="G160">
        <v>52</v>
      </c>
      <c r="H160">
        <v>0</v>
      </c>
      <c r="I160">
        <v>146</v>
      </c>
      <c r="J160" t="s">
        <v>178</v>
      </c>
      <c r="K160">
        <v>47</v>
      </c>
      <c r="L160">
        <v>32.19</v>
      </c>
      <c r="M160" t="s">
        <v>122</v>
      </c>
      <c r="N160">
        <v>16</v>
      </c>
      <c r="O160">
        <v>10.96</v>
      </c>
      <c r="P160" t="s">
        <v>123</v>
      </c>
      <c r="Q160">
        <v>83</v>
      </c>
      <c r="R160">
        <v>56.85</v>
      </c>
    </row>
    <row r="161" spans="1:18" ht="15">
      <c r="A161">
        <v>5</v>
      </c>
      <c r="B161" t="s">
        <v>135</v>
      </c>
      <c r="C161" t="s">
        <v>137</v>
      </c>
      <c r="D161">
        <v>4</v>
      </c>
      <c r="E161">
        <v>84</v>
      </c>
      <c r="F161">
        <v>61</v>
      </c>
      <c r="G161">
        <v>23</v>
      </c>
      <c r="H161">
        <v>0</v>
      </c>
      <c r="I161">
        <v>61</v>
      </c>
      <c r="J161" t="s">
        <v>178</v>
      </c>
      <c r="K161">
        <v>31</v>
      </c>
      <c r="L161">
        <v>50.82</v>
      </c>
      <c r="M161" t="s">
        <v>122</v>
      </c>
      <c r="N161">
        <v>26</v>
      </c>
      <c r="O161">
        <v>42.62</v>
      </c>
      <c r="P161" t="s">
        <v>123</v>
      </c>
      <c r="Q161">
        <v>4</v>
      </c>
      <c r="R161">
        <v>6.56</v>
      </c>
    </row>
    <row r="162" spans="1:18" ht="15">
      <c r="A162">
        <v>5</v>
      </c>
      <c r="B162" t="s">
        <v>135</v>
      </c>
      <c r="C162" t="s">
        <v>137</v>
      </c>
      <c r="D162">
        <v>5</v>
      </c>
      <c r="E162">
        <v>158</v>
      </c>
      <c r="F162">
        <v>140</v>
      </c>
      <c r="G162">
        <v>18</v>
      </c>
      <c r="H162">
        <v>1</v>
      </c>
      <c r="I162">
        <v>139</v>
      </c>
      <c r="J162" t="s">
        <v>178</v>
      </c>
      <c r="K162">
        <v>24</v>
      </c>
      <c r="L162">
        <v>17.27</v>
      </c>
      <c r="M162" t="s">
        <v>122</v>
      </c>
      <c r="N162">
        <v>98</v>
      </c>
      <c r="O162">
        <v>70.5</v>
      </c>
      <c r="P162" t="s">
        <v>123</v>
      </c>
      <c r="Q162">
        <v>17</v>
      </c>
      <c r="R162">
        <v>12.23</v>
      </c>
    </row>
    <row r="163" spans="1:18" ht="15">
      <c r="A163">
        <v>5</v>
      </c>
      <c r="B163" t="s">
        <v>135</v>
      </c>
      <c r="C163" t="s">
        <v>138</v>
      </c>
      <c r="D163">
        <v>1</v>
      </c>
      <c r="E163">
        <v>519</v>
      </c>
      <c r="F163">
        <v>431</v>
      </c>
      <c r="G163">
        <v>88</v>
      </c>
      <c r="H163">
        <v>0</v>
      </c>
      <c r="I163">
        <v>431</v>
      </c>
      <c r="J163" t="s">
        <v>178</v>
      </c>
      <c r="K163">
        <v>83</v>
      </c>
      <c r="L163">
        <v>19.26</v>
      </c>
      <c r="M163" t="s">
        <v>122</v>
      </c>
      <c r="N163">
        <v>180</v>
      </c>
      <c r="O163">
        <v>41.76</v>
      </c>
      <c r="P163" t="s">
        <v>123</v>
      </c>
      <c r="Q163">
        <v>168</v>
      </c>
      <c r="R163">
        <v>38.98</v>
      </c>
    </row>
    <row r="164" spans="1:18" ht="15">
      <c r="A164">
        <v>5</v>
      </c>
      <c r="B164" t="s">
        <v>135</v>
      </c>
      <c r="C164" t="s">
        <v>138</v>
      </c>
      <c r="D164">
        <v>2</v>
      </c>
      <c r="E164">
        <v>378</v>
      </c>
      <c r="F164">
        <v>257</v>
      </c>
      <c r="G164">
        <v>121</v>
      </c>
      <c r="H164">
        <v>0</v>
      </c>
      <c r="I164">
        <v>257</v>
      </c>
      <c r="J164" t="s">
        <v>178</v>
      </c>
      <c r="K164">
        <v>91</v>
      </c>
      <c r="L164">
        <v>35.41</v>
      </c>
      <c r="M164" t="s">
        <v>122</v>
      </c>
      <c r="N164">
        <v>141</v>
      </c>
      <c r="O164">
        <v>54.86</v>
      </c>
      <c r="P164" t="s">
        <v>123</v>
      </c>
      <c r="Q164">
        <v>25</v>
      </c>
      <c r="R164">
        <v>9.73</v>
      </c>
    </row>
    <row r="165" spans="1:18" ht="15">
      <c r="A165">
        <v>5</v>
      </c>
      <c r="B165" t="s">
        <v>135</v>
      </c>
      <c r="C165" t="s">
        <v>139</v>
      </c>
      <c r="D165">
        <v>1</v>
      </c>
      <c r="E165">
        <v>740</v>
      </c>
      <c r="F165">
        <v>601</v>
      </c>
      <c r="G165">
        <v>139</v>
      </c>
      <c r="H165">
        <v>5</v>
      </c>
      <c r="I165">
        <v>596</v>
      </c>
      <c r="J165" t="s">
        <v>178</v>
      </c>
      <c r="K165">
        <v>212</v>
      </c>
      <c r="L165">
        <v>35.57</v>
      </c>
      <c r="M165" t="s">
        <v>122</v>
      </c>
      <c r="N165">
        <v>205</v>
      </c>
      <c r="O165">
        <v>34.4</v>
      </c>
      <c r="P165" t="s">
        <v>123</v>
      </c>
      <c r="Q165">
        <v>179</v>
      </c>
      <c r="R165">
        <v>30.03</v>
      </c>
    </row>
    <row r="166" spans="1:18" ht="15">
      <c r="A166">
        <v>5</v>
      </c>
      <c r="B166" t="s">
        <v>135</v>
      </c>
      <c r="C166" t="s">
        <v>139</v>
      </c>
      <c r="D166">
        <v>2</v>
      </c>
      <c r="E166">
        <v>1207</v>
      </c>
      <c r="F166">
        <v>846</v>
      </c>
      <c r="G166">
        <v>361</v>
      </c>
      <c r="H166">
        <v>13</v>
      </c>
      <c r="I166">
        <v>833</v>
      </c>
      <c r="J166" t="s">
        <v>178</v>
      </c>
      <c r="K166">
        <v>237</v>
      </c>
      <c r="L166">
        <v>28.45</v>
      </c>
      <c r="M166" t="s">
        <v>122</v>
      </c>
      <c r="N166">
        <v>397</v>
      </c>
      <c r="O166">
        <v>47.66</v>
      </c>
      <c r="P166" t="s">
        <v>123</v>
      </c>
      <c r="Q166">
        <v>199</v>
      </c>
      <c r="R166">
        <v>23.89</v>
      </c>
    </row>
    <row r="167" spans="1:18" ht="15">
      <c r="A167">
        <v>5</v>
      </c>
      <c r="B167" t="s">
        <v>135</v>
      </c>
      <c r="C167" t="s">
        <v>139</v>
      </c>
      <c r="D167">
        <v>3</v>
      </c>
      <c r="E167">
        <v>64</v>
      </c>
      <c r="F167">
        <v>56</v>
      </c>
      <c r="G167">
        <v>8</v>
      </c>
      <c r="H167">
        <v>3</v>
      </c>
      <c r="I167">
        <v>53</v>
      </c>
      <c r="J167" t="s">
        <v>178</v>
      </c>
      <c r="K167">
        <v>16</v>
      </c>
      <c r="L167">
        <v>30.19</v>
      </c>
      <c r="M167" t="s">
        <v>122</v>
      </c>
      <c r="N167">
        <v>32</v>
      </c>
      <c r="O167">
        <v>60.38</v>
      </c>
      <c r="P167" t="s">
        <v>123</v>
      </c>
      <c r="Q167">
        <v>5</v>
      </c>
      <c r="R167">
        <v>9.43</v>
      </c>
    </row>
    <row r="168" spans="1:18" ht="15">
      <c r="A168">
        <v>5</v>
      </c>
      <c r="B168" t="s">
        <v>135</v>
      </c>
      <c r="C168" t="s">
        <v>139</v>
      </c>
      <c r="D168">
        <v>4</v>
      </c>
      <c r="E168">
        <v>212</v>
      </c>
      <c r="F168">
        <v>176</v>
      </c>
      <c r="G168">
        <v>36</v>
      </c>
      <c r="H168">
        <v>1</v>
      </c>
      <c r="I168">
        <v>175</v>
      </c>
      <c r="J168" t="s">
        <v>178</v>
      </c>
      <c r="K168">
        <v>75</v>
      </c>
      <c r="L168">
        <v>42.86</v>
      </c>
      <c r="M168" t="s">
        <v>122</v>
      </c>
      <c r="N168">
        <v>94</v>
      </c>
      <c r="O168">
        <v>53.71</v>
      </c>
      <c r="P168" t="s">
        <v>123</v>
      </c>
      <c r="Q168">
        <v>6</v>
      </c>
      <c r="R168">
        <v>3.43</v>
      </c>
    </row>
    <row r="169" spans="1:18" ht="15">
      <c r="A169">
        <v>5</v>
      </c>
      <c r="B169" t="s">
        <v>135</v>
      </c>
      <c r="C169" t="s">
        <v>139</v>
      </c>
      <c r="D169">
        <v>5</v>
      </c>
      <c r="E169">
        <v>448</v>
      </c>
      <c r="F169">
        <v>357</v>
      </c>
      <c r="G169">
        <v>91</v>
      </c>
      <c r="H169">
        <v>1</v>
      </c>
      <c r="I169">
        <v>356</v>
      </c>
      <c r="J169" t="s">
        <v>178</v>
      </c>
      <c r="K169">
        <v>106</v>
      </c>
      <c r="L169">
        <v>29.78</v>
      </c>
      <c r="M169" t="s">
        <v>122</v>
      </c>
      <c r="N169">
        <v>176</v>
      </c>
      <c r="O169">
        <v>49.44</v>
      </c>
      <c r="P169" t="s">
        <v>123</v>
      </c>
      <c r="Q169">
        <v>74</v>
      </c>
      <c r="R169">
        <v>20.79</v>
      </c>
    </row>
    <row r="170" spans="1:18" ht="15">
      <c r="A170">
        <v>5</v>
      </c>
      <c r="B170" t="s">
        <v>135</v>
      </c>
      <c r="C170" t="s">
        <v>140</v>
      </c>
      <c r="D170">
        <v>1</v>
      </c>
      <c r="E170">
        <v>863</v>
      </c>
      <c r="F170">
        <v>639</v>
      </c>
      <c r="G170">
        <v>224</v>
      </c>
      <c r="H170">
        <v>3</v>
      </c>
      <c r="I170">
        <v>636</v>
      </c>
      <c r="J170" t="s">
        <v>178</v>
      </c>
      <c r="K170">
        <v>194</v>
      </c>
      <c r="L170">
        <v>30.5</v>
      </c>
      <c r="M170" t="s">
        <v>122</v>
      </c>
      <c r="N170">
        <v>385</v>
      </c>
      <c r="O170">
        <v>60.53</v>
      </c>
      <c r="P170" t="s">
        <v>123</v>
      </c>
      <c r="Q170">
        <v>57</v>
      </c>
      <c r="R170">
        <v>8.96</v>
      </c>
    </row>
    <row r="171" spans="1:18" ht="15">
      <c r="A171">
        <v>5</v>
      </c>
      <c r="B171" t="s">
        <v>135</v>
      </c>
      <c r="C171" t="s">
        <v>140</v>
      </c>
      <c r="D171">
        <v>2</v>
      </c>
      <c r="E171">
        <v>428</v>
      </c>
      <c r="F171">
        <v>333</v>
      </c>
      <c r="G171">
        <v>95</v>
      </c>
      <c r="H171">
        <v>2</v>
      </c>
      <c r="I171">
        <v>331</v>
      </c>
      <c r="J171" t="s">
        <v>178</v>
      </c>
      <c r="K171">
        <v>97</v>
      </c>
      <c r="L171">
        <v>29.31</v>
      </c>
      <c r="M171" t="s">
        <v>122</v>
      </c>
      <c r="N171">
        <v>221</v>
      </c>
      <c r="O171">
        <v>66.77</v>
      </c>
      <c r="P171" t="s">
        <v>123</v>
      </c>
      <c r="Q171">
        <v>13</v>
      </c>
      <c r="R171">
        <v>3.93</v>
      </c>
    </row>
    <row r="172" spans="1:18" ht="15">
      <c r="A172">
        <v>6</v>
      </c>
      <c r="B172" t="s">
        <v>141</v>
      </c>
      <c r="C172" t="s">
        <v>21</v>
      </c>
      <c r="D172">
        <v>1</v>
      </c>
      <c r="E172">
        <v>361</v>
      </c>
      <c r="F172">
        <v>303</v>
      </c>
      <c r="G172">
        <v>58</v>
      </c>
      <c r="H172">
        <v>3</v>
      </c>
      <c r="I172">
        <v>300</v>
      </c>
      <c r="J172" t="s">
        <v>178</v>
      </c>
      <c r="K172">
        <v>106</v>
      </c>
      <c r="L172">
        <v>35.33</v>
      </c>
      <c r="M172" t="s">
        <v>122</v>
      </c>
      <c r="N172">
        <v>119</v>
      </c>
      <c r="O172">
        <v>39.67</v>
      </c>
      <c r="P172" t="s">
        <v>123</v>
      </c>
      <c r="Q172">
        <v>75</v>
      </c>
      <c r="R172">
        <v>25</v>
      </c>
    </row>
    <row r="173" spans="1:18" ht="15">
      <c r="A173">
        <v>6</v>
      </c>
      <c r="B173" t="s">
        <v>141</v>
      </c>
      <c r="C173" t="s">
        <v>21</v>
      </c>
      <c r="D173">
        <v>2</v>
      </c>
      <c r="E173">
        <v>234</v>
      </c>
      <c r="F173">
        <v>205</v>
      </c>
      <c r="G173">
        <v>29</v>
      </c>
      <c r="H173">
        <v>0</v>
      </c>
      <c r="I173">
        <v>205</v>
      </c>
      <c r="J173" t="s">
        <v>178</v>
      </c>
      <c r="K173">
        <v>4</v>
      </c>
      <c r="L173">
        <v>1.95</v>
      </c>
      <c r="M173" t="s">
        <v>122</v>
      </c>
      <c r="N173">
        <v>91</v>
      </c>
      <c r="O173">
        <v>44.39</v>
      </c>
      <c r="P173" t="s">
        <v>123</v>
      </c>
      <c r="Q173">
        <v>110</v>
      </c>
      <c r="R173">
        <v>53.66</v>
      </c>
    </row>
    <row r="174" spans="1:18" ht="15">
      <c r="A174">
        <v>6</v>
      </c>
      <c r="B174" t="s">
        <v>141</v>
      </c>
      <c r="C174" t="s">
        <v>142</v>
      </c>
      <c r="D174">
        <v>1</v>
      </c>
      <c r="E174">
        <v>110</v>
      </c>
      <c r="F174">
        <v>93</v>
      </c>
      <c r="G174">
        <v>17</v>
      </c>
      <c r="H174">
        <v>0</v>
      </c>
      <c r="I174">
        <v>93</v>
      </c>
      <c r="J174" t="s">
        <v>178</v>
      </c>
      <c r="K174">
        <v>28</v>
      </c>
      <c r="L174">
        <v>30.11</v>
      </c>
      <c r="M174" t="s">
        <v>122</v>
      </c>
      <c r="N174">
        <v>62</v>
      </c>
      <c r="O174">
        <v>66.67</v>
      </c>
      <c r="P174" t="s">
        <v>123</v>
      </c>
      <c r="Q174">
        <v>3</v>
      </c>
      <c r="R174">
        <v>3.23</v>
      </c>
    </row>
    <row r="175" spans="1:18" ht="15">
      <c r="A175">
        <v>6</v>
      </c>
      <c r="B175" t="s">
        <v>141</v>
      </c>
      <c r="C175" t="s">
        <v>142</v>
      </c>
      <c r="D175">
        <v>2</v>
      </c>
      <c r="E175">
        <v>160</v>
      </c>
      <c r="F175">
        <v>116</v>
      </c>
      <c r="G175">
        <v>44</v>
      </c>
      <c r="H175">
        <v>1</v>
      </c>
      <c r="I175">
        <v>115</v>
      </c>
      <c r="J175" t="s">
        <v>178</v>
      </c>
      <c r="K175">
        <v>26</v>
      </c>
      <c r="L175">
        <v>22.61</v>
      </c>
      <c r="M175" t="s">
        <v>122</v>
      </c>
      <c r="N175">
        <v>79</v>
      </c>
      <c r="O175">
        <v>68.7</v>
      </c>
      <c r="P175" t="s">
        <v>123</v>
      </c>
      <c r="Q175">
        <v>10</v>
      </c>
      <c r="R175">
        <v>8.7</v>
      </c>
    </row>
    <row r="176" spans="1:18" ht="15">
      <c r="A176">
        <v>6</v>
      </c>
      <c r="B176" t="s">
        <v>141</v>
      </c>
      <c r="C176" t="s">
        <v>143</v>
      </c>
      <c r="D176">
        <v>1</v>
      </c>
      <c r="E176">
        <v>734</v>
      </c>
      <c r="F176">
        <v>580</v>
      </c>
      <c r="G176">
        <v>154</v>
      </c>
      <c r="H176">
        <v>3</v>
      </c>
      <c r="I176">
        <v>577</v>
      </c>
      <c r="J176" t="s">
        <v>178</v>
      </c>
      <c r="K176">
        <v>51</v>
      </c>
      <c r="L176">
        <v>8.84</v>
      </c>
      <c r="M176" t="s">
        <v>122</v>
      </c>
      <c r="N176">
        <v>390</v>
      </c>
      <c r="O176">
        <v>67.59</v>
      </c>
      <c r="P176" t="s">
        <v>123</v>
      </c>
      <c r="Q176">
        <v>136</v>
      </c>
      <c r="R176">
        <v>23.57</v>
      </c>
    </row>
    <row r="177" spans="1:18" ht="15">
      <c r="A177">
        <v>6</v>
      </c>
      <c r="B177" t="s">
        <v>141</v>
      </c>
      <c r="C177" t="s">
        <v>144</v>
      </c>
      <c r="D177">
        <v>1</v>
      </c>
      <c r="E177">
        <v>1004</v>
      </c>
      <c r="F177">
        <v>714</v>
      </c>
      <c r="G177">
        <v>290</v>
      </c>
      <c r="H177">
        <v>21</v>
      </c>
      <c r="I177">
        <v>693</v>
      </c>
      <c r="J177" t="s">
        <v>178</v>
      </c>
      <c r="K177">
        <v>249</v>
      </c>
      <c r="L177">
        <v>35.93</v>
      </c>
      <c r="M177" t="s">
        <v>122</v>
      </c>
      <c r="N177">
        <v>374</v>
      </c>
      <c r="O177">
        <v>53.97</v>
      </c>
      <c r="P177" t="s">
        <v>123</v>
      </c>
      <c r="Q177">
        <v>70</v>
      </c>
      <c r="R177">
        <v>10.1</v>
      </c>
    </row>
    <row r="178" spans="1:18" ht="15">
      <c r="A178">
        <v>6</v>
      </c>
      <c r="B178" t="s">
        <v>141</v>
      </c>
      <c r="C178" t="s">
        <v>144</v>
      </c>
      <c r="D178">
        <v>2</v>
      </c>
      <c r="E178">
        <v>150</v>
      </c>
      <c r="F178">
        <v>105</v>
      </c>
      <c r="G178">
        <v>45</v>
      </c>
      <c r="H178">
        <v>1</v>
      </c>
      <c r="I178">
        <v>104</v>
      </c>
      <c r="J178" t="s">
        <v>178</v>
      </c>
      <c r="K178">
        <v>33</v>
      </c>
      <c r="L178">
        <v>31.73</v>
      </c>
      <c r="M178" t="s">
        <v>122</v>
      </c>
      <c r="N178">
        <v>64</v>
      </c>
      <c r="O178">
        <v>61.54</v>
      </c>
      <c r="P178" t="s">
        <v>123</v>
      </c>
      <c r="Q178">
        <v>7</v>
      </c>
      <c r="R178">
        <v>6.73</v>
      </c>
    </row>
    <row r="179" spans="1:18" ht="15">
      <c r="A179">
        <v>6</v>
      </c>
      <c r="B179" t="s">
        <v>141</v>
      </c>
      <c r="C179" t="s">
        <v>144</v>
      </c>
      <c r="D179">
        <v>3</v>
      </c>
      <c r="E179">
        <v>47</v>
      </c>
      <c r="F179">
        <v>39</v>
      </c>
      <c r="G179">
        <v>8</v>
      </c>
      <c r="H179">
        <v>2</v>
      </c>
      <c r="I179">
        <v>37</v>
      </c>
      <c r="J179" t="s">
        <v>178</v>
      </c>
      <c r="K179">
        <v>21</v>
      </c>
      <c r="L179">
        <v>56.76</v>
      </c>
      <c r="M179" t="s">
        <v>122</v>
      </c>
      <c r="N179">
        <v>12</v>
      </c>
      <c r="O179">
        <v>32.43</v>
      </c>
      <c r="P179" t="s">
        <v>123</v>
      </c>
      <c r="Q179">
        <v>4</v>
      </c>
      <c r="R179">
        <v>10.81</v>
      </c>
    </row>
    <row r="180" spans="1:18" ht="15">
      <c r="A180">
        <v>6</v>
      </c>
      <c r="B180" t="s">
        <v>141</v>
      </c>
      <c r="C180" t="s">
        <v>145</v>
      </c>
      <c r="D180">
        <v>1</v>
      </c>
      <c r="E180">
        <v>123</v>
      </c>
      <c r="F180">
        <v>100</v>
      </c>
      <c r="G180">
        <v>23</v>
      </c>
      <c r="H180">
        <v>0</v>
      </c>
      <c r="I180">
        <v>100</v>
      </c>
      <c r="J180" t="s">
        <v>178</v>
      </c>
      <c r="K180">
        <v>19</v>
      </c>
      <c r="L180">
        <v>19</v>
      </c>
      <c r="M180" t="s">
        <v>122</v>
      </c>
      <c r="N180">
        <v>77</v>
      </c>
      <c r="O180">
        <v>77</v>
      </c>
      <c r="P180" t="s">
        <v>123</v>
      </c>
      <c r="Q180">
        <v>4</v>
      </c>
      <c r="R180">
        <v>4</v>
      </c>
    </row>
    <row r="181" spans="1:18" ht="15">
      <c r="A181">
        <v>6</v>
      </c>
      <c r="B181" t="s">
        <v>141</v>
      </c>
      <c r="C181" t="s">
        <v>145</v>
      </c>
      <c r="D181">
        <v>2</v>
      </c>
      <c r="E181">
        <v>83</v>
      </c>
      <c r="F181">
        <v>58</v>
      </c>
      <c r="G181">
        <v>25</v>
      </c>
      <c r="H181">
        <v>0</v>
      </c>
      <c r="I181">
        <v>58</v>
      </c>
      <c r="J181" t="s">
        <v>178</v>
      </c>
      <c r="K181">
        <v>15</v>
      </c>
      <c r="L181">
        <v>25.86</v>
      </c>
      <c r="M181" t="s">
        <v>122</v>
      </c>
      <c r="N181">
        <v>42</v>
      </c>
      <c r="O181">
        <v>72.41</v>
      </c>
      <c r="P181" t="s">
        <v>123</v>
      </c>
      <c r="Q181">
        <v>1</v>
      </c>
      <c r="R181">
        <v>1.72</v>
      </c>
    </row>
    <row r="182" spans="1:18" ht="15">
      <c r="A182">
        <v>6</v>
      </c>
      <c r="B182" t="s">
        <v>141</v>
      </c>
      <c r="C182" t="s">
        <v>146</v>
      </c>
      <c r="D182">
        <v>1</v>
      </c>
      <c r="E182">
        <v>543</v>
      </c>
      <c r="F182">
        <v>454</v>
      </c>
      <c r="G182">
        <v>89</v>
      </c>
      <c r="H182">
        <v>8</v>
      </c>
      <c r="I182">
        <v>446</v>
      </c>
      <c r="J182" t="s">
        <v>178</v>
      </c>
      <c r="K182">
        <v>112</v>
      </c>
      <c r="L182">
        <v>25.11</v>
      </c>
      <c r="M182" t="s">
        <v>122</v>
      </c>
      <c r="N182">
        <v>272</v>
      </c>
      <c r="O182">
        <v>60.99</v>
      </c>
      <c r="P182" t="s">
        <v>123</v>
      </c>
      <c r="Q182">
        <v>62</v>
      </c>
      <c r="R182">
        <v>13.9</v>
      </c>
    </row>
    <row r="183" spans="1:18" ht="15">
      <c r="A183">
        <v>6</v>
      </c>
      <c r="B183" t="s">
        <v>141</v>
      </c>
      <c r="C183" t="s">
        <v>146</v>
      </c>
      <c r="D183">
        <v>2</v>
      </c>
      <c r="E183">
        <v>214</v>
      </c>
      <c r="F183">
        <v>158</v>
      </c>
      <c r="G183">
        <v>56</v>
      </c>
      <c r="H183">
        <v>0</v>
      </c>
      <c r="I183">
        <v>158</v>
      </c>
      <c r="J183" t="s">
        <v>178</v>
      </c>
      <c r="K183">
        <v>14</v>
      </c>
      <c r="L183">
        <v>8.86</v>
      </c>
      <c r="M183" t="s">
        <v>122</v>
      </c>
      <c r="N183">
        <v>103</v>
      </c>
      <c r="O183">
        <v>65.19</v>
      </c>
      <c r="P183" t="s">
        <v>123</v>
      </c>
      <c r="Q183">
        <v>41</v>
      </c>
      <c r="R183">
        <v>25.95</v>
      </c>
    </row>
    <row r="184" spans="1:18" ht="15">
      <c r="A184">
        <v>6</v>
      </c>
      <c r="B184" t="s">
        <v>141</v>
      </c>
      <c r="C184" t="s">
        <v>146</v>
      </c>
      <c r="D184">
        <v>3</v>
      </c>
      <c r="E184">
        <v>87</v>
      </c>
      <c r="F184">
        <v>78</v>
      </c>
      <c r="G184">
        <v>9</v>
      </c>
      <c r="H184">
        <v>0</v>
      </c>
      <c r="I184">
        <v>78</v>
      </c>
      <c r="J184" t="s">
        <v>178</v>
      </c>
      <c r="K184">
        <v>2</v>
      </c>
      <c r="L184">
        <v>2.56</v>
      </c>
      <c r="M184" t="s">
        <v>122</v>
      </c>
      <c r="N184">
        <v>61</v>
      </c>
      <c r="O184">
        <v>78.21</v>
      </c>
      <c r="P184" t="s">
        <v>123</v>
      </c>
      <c r="Q184">
        <v>15</v>
      </c>
      <c r="R184">
        <v>19.23</v>
      </c>
    </row>
    <row r="185" spans="1:18" ht="15">
      <c r="A185">
        <v>6</v>
      </c>
      <c r="B185" t="s">
        <v>141</v>
      </c>
      <c r="C185" t="s">
        <v>146</v>
      </c>
      <c r="D185">
        <v>4</v>
      </c>
      <c r="E185">
        <v>106</v>
      </c>
      <c r="F185">
        <v>78</v>
      </c>
      <c r="G185">
        <v>28</v>
      </c>
      <c r="H185">
        <v>2</v>
      </c>
      <c r="I185">
        <v>76</v>
      </c>
      <c r="J185" t="s">
        <v>178</v>
      </c>
      <c r="K185">
        <v>11</v>
      </c>
      <c r="L185">
        <v>14.47</v>
      </c>
      <c r="M185" t="s">
        <v>122</v>
      </c>
      <c r="N185">
        <v>59</v>
      </c>
      <c r="O185">
        <v>77.63</v>
      </c>
      <c r="P185" t="s">
        <v>123</v>
      </c>
      <c r="Q185">
        <v>6</v>
      </c>
      <c r="R185">
        <v>7.89</v>
      </c>
    </row>
    <row r="186" spans="1:18" ht="15">
      <c r="A186">
        <v>6</v>
      </c>
      <c r="B186" t="s">
        <v>141</v>
      </c>
      <c r="C186" t="s">
        <v>146</v>
      </c>
      <c r="D186">
        <v>5</v>
      </c>
      <c r="E186">
        <v>158</v>
      </c>
      <c r="F186">
        <v>121</v>
      </c>
      <c r="G186">
        <v>37</v>
      </c>
      <c r="H186">
        <v>2</v>
      </c>
      <c r="I186">
        <v>119</v>
      </c>
      <c r="J186" t="s">
        <v>178</v>
      </c>
      <c r="K186">
        <v>29</v>
      </c>
      <c r="L186">
        <v>24.37</v>
      </c>
      <c r="M186" t="s">
        <v>122</v>
      </c>
      <c r="N186">
        <v>64</v>
      </c>
      <c r="O186">
        <v>53.78</v>
      </c>
      <c r="P186" t="s">
        <v>123</v>
      </c>
      <c r="Q186">
        <v>26</v>
      </c>
      <c r="R186">
        <v>21.85</v>
      </c>
    </row>
    <row r="187" spans="1:18" ht="15">
      <c r="A187">
        <v>6</v>
      </c>
      <c r="B187" t="s">
        <v>141</v>
      </c>
      <c r="C187" t="s">
        <v>147</v>
      </c>
      <c r="D187">
        <v>1</v>
      </c>
      <c r="E187">
        <v>218</v>
      </c>
      <c r="F187">
        <v>153</v>
      </c>
      <c r="G187">
        <v>65</v>
      </c>
      <c r="H187">
        <v>2</v>
      </c>
      <c r="I187">
        <v>151</v>
      </c>
      <c r="J187" t="s">
        <v>178</v>
      </c>
      <c r="K187">
        <v>36</v>
      </c>
      <c r="L187">
        <v>23.84</v>
      </c>
      <c r="M187" t="s">
        <v>122</v>
      </c>
      <c r="N187">
        <v>98</v>
      </c>
      <c r="O187">
        <v>64.9</v>
      </c>
      <c r="P187" t="s">
        <v>123</v>
      </c>
      <c r="Q187">
        <v>17</v>
      </c>
      <c r="R187">
        <v>11.26</v>
      </c>
    </row>
    <row r="188" spans="1:18" ht="15">
      <c r="A188">
        <v>6</v>
      </c>
      <c r="B188" t="s">
        <v>141</v>
      </c>
      <c r="C188" t="s">
        <v>147</v>
      </c>
      <c r="D188">
        <v>2</v>
      </c>
      <c r="E188">
        <v>63</v>
      </c>
      <c r="F188">
        <v>42</v>
      </c>
      <c r="G188">
        <v>21</v>
      </c>
      <c r="H188">
        <v>0</v>
      </c>
      <c r="I188">
        <v>42</v>
      </c>
      <c r="J188" t="s">
        <v>178</v>
      </c>
      <c r="K188">
        <v>10</v>
      </c>
      <c r="L188">
        <v>23.81</v>
      </c>
      <c r="M188" t="s">
        <v>122</v>
      </c>
      <c r="N188">
        <v>31</v>
      </c>
      <c r="O188">
        <v>73.81</v>
      </c>
      <c r="P188" t="s">
        <v>123</v>
      </c>
      <c r="Q188">
        <v>1</v>
      </c>
      <c r="R188">
        <v>2.38</v>
      </c>
    </row>
    <row r="189" spans="1:18" ht="15">
      <c r="A189">
        <v>6</v>
      </c>
      <c r="B189" t="s">
        <v>141</v>
      </c>
      <c r="C189" t="s">
        <v>148</v>
      </c>
      <c r="D189">
        <v>1</v>
      </c>
      <c r="E189">
        <v>137</v>
      </c>
      <c r="F189">
        <v>105</v>
      </c>
      <c r="G189">
        <v>32</v>
      </c>
      <c r="H189">
        <v>16</v>
      </c>
      <c r="I189">
        <v>89</v>
      </c>
      <c r="J189" t="s">
        <v>178</v>
      </c>
      <c r="K189">
        <v>31</v>
      </c>
      <c r="L189">
        <v>34.83</v>
      </c>
      <c r="M189" t="s">
        <v>122</v>
      </c>
      <c r="N189">
        <v>50</v>
      </c>
      <c r="O189">
        <v>56.18</v>
      </c>
      <c r="P189" t="s">
        <v>123</v>
      </c>
      <c r="Q189">
        <v>8</v>
      </c>
      <c r="R189">
        <v>8.99</v>
      </c>
    </row>
    <row r="190" spans="1:18" ht="15">
      <c r="A190">
        <v>6</v>
      </c>
      <c r="B190" t="s">
        <v>141</v>
      </c>
      <c r="C190" t="s">
        <v>148</v>
      </c>
      <c r="D190">
        <v>2</v>
      </c>
      <c r="E190">
        <v>89</v>
      </c>
      <c r="F190">
        <v>74</v>
      </c>
      <c r="G190">
        <v>15</v>
      </c>
      <c r="H190">
        <v>1</v>
      </c>
      <c r="I190">
        <v>73</v>
      </c>
      <c r="J190" t="s">
        <v>178</v>
      </c>
      <c r="K190">
        <v>23</v>
      </c>
      <c r="L190">
        <v>31.51</v>
      </c>
      <c r="M190" t="s">
        <v>122</v>
      </c>
      <c r="N190">
        <v>32</v>
      </c>
      <c r="O190">
        <v>43.84</v>
      </c>
      <c r="P190" t="s">
        <v>123</v>
      </c>
      <c r="Q190">
        <v>18</v>
      </c>
      <c r="R190">
        <v>24.66</v>
      </c>
    </row>
    <row r="191" spans="1:18" ht="15">
      <c r="A191">
        <v>6</v>
      </c>
      <c r="B191" t="s">
        <v>141</v>
      </c>
      <c r="C191" t="s">
        <v>148</v>
      </c>
      <c r="D191">
        <v>3</v>
      </c>
      <c r="E191">
        <v>50</v>
      </c>
      <c r="F191">
        <v>36</v>
      </c>
      <c r="G191">
        <v>14</v>
      </c>
      <c r="H191">
        <v>0</v>
      </c>
      <c r="I191">
        <v>36</v>
      </c>
      <c r="J191" t="s">
        <v>178</v>
      </c>
      <c r="K191">
        <v>7</v>
      </c>
      <c r="L191">
        <v>19.44</v>
      </c>
      <c r="M191" t="s">
        <v>122</v>
      </c>
      <c r="N191">
        <v>24</v>
      </c>
      <c r="O191">
        <v>66.67</v>
      </c>
      <c r="P191" t="s">
        <v>123</v>
      </c>
      <c r="Q191">
        <v>5</v>
      </c>
      <c r="R191">
        <v>13.89</v>
      </c>
    </row>
    <row r="192" spans="1:18" ht="15">
      <c r="A192">
        <v>6</v>
      </c>
      <c r="B192" t="s">
        <v>141</v>
      </c>
      <c r="C192" t="s">
        <v>149</v>
      </c>
      <c r="D192">
        <v>1</v>
      </c>
      <c r="E192">
        <v>124</v>
      </c>
      <c r="F192">
        <v>95</v>
      </c>
      <c r="G192">
        <v>29</v>
      </c>
      <c r="H192">
        <v>0</v>
      </c>
      <c r="I192">
        <v>95</v>
      </c>
      <c r="J192" t="s">
        <v>178</v>
      </c>
      <c r="K192">
        <v>16</v>
      </c>
      <c r="L192">
        <v>16.84</v>
      </c>
      <c r="M192" t="s">
        <v>122</v>
      </c>
      <c r="N192">
        <v>69</v>
      </c>
      <c r="O192">
        <v>72.63</v>
      </c>
      <c r="P192" t="s">
        <v>123</v>
      </c>
      <c r="Q192">
        <v>10</v>
      </c>
      <c r="R192">
        <v>10.53</v>
      </c>
    </row>
    <row r="193" spans="1:18" ht="15">
      <c r="A193">
        <v>6</v>
      </c>
      <c r="B193" t="s">
        <v>141</v>
      </c>
      <c r="C193" t="s">
        <v>22</v>
      </c>
      <c r="D193">
        <v>1</v>
      </c>
      <c r="E193">
        <v>303</v>
      </c>
      <c r="F193">
        <v>227</v>
      </c>
      <c r="G193">
        <v>76</v>
      </c>
      <c r="H193">
        <v>2</v>
      </c>
      <c r="I193">
        <v>225</v>
      </c>
      <c r="J193" t="s">
        <v>178</v>
      </c>
      <c r="K193">
        <v>32</v>
      </c>
      <c r="L193">
        <v>14.22</v>
      </c>
      <c r="M193" t="s">
        <v>122</v>
      </c>
      <c r="N193">
        <v>159</v>
      </c>
      <c r="O193">
        <v>70.67</v>
      </c>
      <c r="P193" t="s">
        <v>123</v>
      </c>
      <c r="Q193">
        <v>34</v>
      </c>
      <c r="R193">
        <v>15.11</v>
      </c>
    </row>
    <row r="194" spans="1:18" ht="15">
      <c r="A194">
        <v>6</v>
      </c>
      <c r="B194" t="s">
        <v>141</v>
      </c>
      <c r="C194" t="s">
        <v>22</v>
      </c>
      <c r="D194">
        <v>2</v>
      </c>
      <c r="E194">
        <v>155</v>
      </c>
      <c r="F194">
        <v>122</v>
      </c>
      <c r="G194">
        <v>33</v>
      </c>
      <c r="H194">
        <v>0</v>
      </c>
      <c r="I194">
        <v>122</v>
      </c>
      <c r="J194" t="s">
        <v>178</v>
      </c>
      <c r="K194">
        <v>10</v>
      </c>
      <c r="L194">
        <v>8.2</v>
      </c>
      <c r="M194" t="s">
        <v>122</v>
      </c>
      <c r="N194">
        <v>63</v>
      </c>
      <c r="O194">
        <v>51.64</v>
      </c>
      <c r="P194" t="s">
        <v>123</v>
      </c>
      <c r="Q194">
        <v>49</v>
      </c>
      <c r="R194">
        <v>40.16</v>
      </c>
    </row>
    <row r="195" spans="1:18" ht="15">
      <c r="A195">
        <v>6</v>
      </c>
      <c r="B195" t="s">
        <v>141</v>
      </c>
      <c r="C195" t="s">
        <v>23</v>
      </c>
      <c r="D195">
        <v>1</v>
      </c>
      <c r="E195">
        <v>183</v>
      </c>
      <c r="F195">
        <v>170</v>
      </c>
      <c r="G195">
        <v>13</v>
      </c>
      <c r="H195">
        <v>0</v>
      </c>
      <c r="I195">
        <v>170</v>
      </c>
      <c r="J195" t="s">
        <v>178</v>
      </c>
      <c r="K195">
        <v>3</v>
      </c>
      <c r="L195">
        <v>1.76</v>
      </c>
      <c r="M195" t="s">
        <v>122</v>
      </c>
      <c r="N195">
        <v>142</v>
      </c>
      <c r="O195">
        <v>83.53</v>
      </c>
      <c r="P195" t="s">
        <v>123</v>
      </c>
      <c r="Q195">
        <v>25</v>
      </c>
      <c r="R195">
        <v>14.71</v>
      </c>
    </row>
    <row r="196" spans="1:18" ht="15">
      <c r="A196">
        <v>6</v>
      </c>
      <c r="B196" t="s">
        <v>141</v>
      </c>
      <c r="C196" t="s">
        <v>24</v>
      </c>
      <c r="D196">
        <v>1</v>
      </c>
      <c r="E196">
        <v>203</v>
      </c>
      <c r="F196">
        <v>151</v>
      </c>
      <c r="G196">
        <v>52</v>
      </c>
      <c r="H196">
        <v>1</v>
      </c>
      <c r="I196">
        <v>150</v>
      </c>
      <c r="J196" t="s">
        <v>178</v>
      </c>
      <c r="K196">
        <v>25</v>
      </c>
      <c r="L196">
        <v>16.67</v>
      </c>
      <c r="M196" t="s">
        <v>122</v>
      </c>
      <c r="N196">
        <v>61</v>
      </c>
      <c r="O196">
        <v>40.67</v>
      </c>
      <c r="P196" t="s">
        <v>123</v>
      </c>
      <c r="Q196">
        <v>64</v>
      </c>
      <c r="R196">
        <v>42.67</v>
      </c>
    </row>
    <row r="197" spans="1:18" ht="15">
      <c r="A197">
        <v>6</v>
      </c>
      <c r="B197" t="s">
        <v>141</v>
      </c>
      <c r="C197" t="s">
        <v>24</v>
      </c>
      <c r="D197">
        <v>2</v>
      </c>
      <c r="E197">
        <v>37</v>
      </c>
      <c r="F197">
        <v>28</v>
      </c>
      <c r="G197">
        <v>9</v>
      </c>
      <c r="H197">
        <v>1</v>
      </c>
      <c r="I197">
        <v>27</v>
      </c>
      <c r="J197" t="s">
        <v>178</v>
      </c>
      <c r="K197">
        <v>5</v>
      </c>
      <c r="L197">
        <v>18.52</v>
      </c>
      <c r="M197" t="s">
        <v>122</v>
      </c>
      <c r="N197">
        <v>21</v>
      </c>
      <c r="O197">
        <v>77.78</v>
      </c>
      <c r="P197" t="s">
        <v>123</v>
      </c>
      <c r="Q197">
        <v>1</v>
      </c>
      <c r="R197">
        <v>3.7</v>
      </c>
    </row>
    <row r="198" spans="1:18" ht="15">
      <c r="A198">
        <v>7</v>
      </c>
      <c r="B198" t="s">
        <v>150</v>
      </c>
      <c r="C198" t="s">
        <v>25</v>
      </c>
      <c r="D198">
        <v>1</v>
      </c>
      <c r="E198">
        <v>311</v>
      </c>
      <c r="F198">
        <v>235</v>
      </c>
      <c r="G198">
        <v>76</v>
      </c>
      <c r="H198">
        <v>3</v>
      </c>
      <c r="I198">
        <v>232</v>
      </c>
      <c r="J198" t="s">
        <v>178</v>
      </c>
      <c r="K198">
        <v>28</v>
      </c>
      <c r="L198">
        <v>12.07</v>
      </c>
      <c r="M198" t="s">
        <v>122</v>
      </c>
      <c r="N198">
        <v>147</v>
      </c>
      <c r="O198">
        <v>63.36</v>
      </c>
      <c r="P198" t="s">
        <v>123</v>
      </c>
      <c r="Q198">
        <v>57</v>
      </c>
      <c r="R198">
        <v>24.57</v>
      </c>
    </row>
    <row r="199" spans="1:18" ht="15">
      <c r="A199">
        <v>7</v>
      </c>
      <c r="B199" t="s">
        <v>150</v>
      </c>
      <c r="C199" t="s">
        <v>25</v>
      </c>
      <c r="D199">
        <v>2</v>
      </c>
      <c r="E199">
        <v>213</v>
      </c>
      <c r="F199">
        <v>179</v>
      </c>
      <c r="G199">
        <v>34</v>
      </c>
      <c r="H199">
        <v>2</v>
      </c>
      <c r="I199">
        <v>177</v>
      </c>
      <c r="J199" t="s">
        <v>178</v>
      </c>
      <c r="K199">
        <v>40</v>
      </c>
      <c r="L199">
        <v>22.6</v>
      </c>
      <c r="M199" t="s">
        <v>122</v>
      </c>
      <c r="N199">
        <v>96</v>
      </c>
      <c r="O199">
        <v>54.24</v>
      </c>
      <c r="P199" t="s">
        <v>123</v>
      </c>
      <c r="Q199">
        <v>41</v>
      </c>
      <c r="R199">
        <v>23.16</v>
      </c>
    </row>
    <row r="200" spans="1:18" ht="15">
      <c r="A200">
        <v>7</v>
      </c>
      <c r="B200" t="s">
        <v>150</v>
      </c>
      <c r="C200" t="s">
        <v>26</v>
      </c>
      <c r="D200">
        <v>1</v>
      </c>
      <c r="E200">
        <v>1128</v>
      </c>
      <c r="F200">
        <v>928</v>
      </c>
      <c r="G200">
        <v>200</v>
      </c>
      <c r="H200">
        <v>4</v>
      </c>
      <c r="I200">
        <v>924</v>
      </c>
      <c r="J200" t="s">
        <v>178</v>
      </c>
      <c r="K200">
        <v>398</v>
      </c>
      <c r="L200">
        <v>43.07</v>
      </c>
      <c r="M200" t="s">
        <v>122</v>
      </c>
      <c r="N200">
        <v>463</v>
      </c>
      <c r="O200">
        <v>50.11</v>
      </c>
      <c r="P200" t="s">
        <v>123</v>
      </c>
      <c r="Q200">
        <v>63</v>
      </c>
      <c r="R200">
        <v>6.82</v>
      </c>
    </row>
    <row r="201" spans="1:18" ht="15">
      <c r="A201">
        <v>7</v>
      </c>
      <c r="B201" t="s">
        <v>150</v>
      </c>
      <c r="C201" t="s">
        <v>26</v>
      </c>
      <c r="D201">
        <v>2</v>
      </c>
      <c r="E201">
        <v>132</v>
      </c>
      <c r="F201">
        <v>122</v>
      </c>
      <c r="G201">
        <v>10</v>
      </c>
      <c r="H201">
        <v>2</v>
      </c>
      <c r="I201">
        <v>120</v>
      </c>
      <c r="J201" t="s">
        <v>178</v>
      </c>
      <c r="K201">
        <v>49</v>
      </c>
      <c r="L201">
        <v>40.83</v>
      </c>
      <c r="M201" t="s">
        <v>122</v>
      </c>
      <c r="N201">
        <v>64</v>
      </c>
      <c r="O201">
        <v>53.33</v>
      </c>
      <c r="P201" t="s">
        <v>123</v>
      </c>
      <c r="Q201">
        <v>7</v>
      </c>
      <c r="R201">
        <v>5.83</v>
      </c>
    </row>
    <row r="202" spans="1:18" ht="15">
      <c r="A202">
        <v>7</v>
      </c>
      <c r="B202" t="s">
        <v>150</v>
      </c>
      <c r="C202" t="s">
        <v>26</v>
      </c>
      <c r="D202">
        <v>3</v>
      </c>
      <c r="E202">
        <v>189</v>
      </c>
      <c r="F202">
        <v>153</v>
      </c>
      <c r="G202">
        <v>36</v>
      </c>
      <c r="H202">
        <v>0</v>
      </c>
      <c r="I202">
        <v>153</v>
      </c>
      <c r="J202" t="s">
        <v>178</v>
      </c>
      <c r="K202">
        <v>64</v>
      </c>
      <c r="L202">
        <v>41.83</v>
      </c>
      <c r="M202" t="s">
        <v>122</v>
      </c>
      <c r="N202">
        <v>85</v>
      </c>
      <c r="O202">
        <v>55.56</v>
      </c>
      <c r="P202" t="s">
        <v>123</v>
      </c>
      <c r="Q202">
        <v>4</v>
      </c>
      <c r="R202">
        <v>2.61</v>
      </c>
    </row>
    <row r="203" spans="1:18" ht="15">
      <c r="A203">
        <v>7</v>
      </c>
      <c r="B203" t="s">
        <v>150</v>
      </c>
      <c r="C203" t="s">
        <v>26</v>
      </c>
      <c r="D203">
        <v>4</v>
      </c>
      <c r="E203">
        <v>61</v>
      </c>
      <c r="F203">
        <v>50</v>
      </c>
      <c r="G203">
        <v>11</v>
      </c>
      <c r="H203">
        <v>0</v>
      </c>
      <c r="I203">
        <v>50</v>
      </c>
      <c r="J203" t="s">
        <v>178</v>
      </c>
      <c r="K203">
        <v>17</v>
      </c>
      <c r="L203">
        <v>34</v>
      </c>
      <c r="M203" t="s">
        <v>122</v>
      </c>
      <c r="N203">
        <v>30</v>
      </c>
      <c r="O203">
        <v>60</v>
      </c>
      <c r="P203" t="s">
        <v>123</v>
      </c>
      <c r="Q203">
        <v>3</v>
      </c>
      <c r="R203">
        <v>6</v>
      </c>
    </row>
    <row r="204" spans="1:18" ht="15">
      <c r="A204">
        <v>7</v>
      </c>
      <c r="B204" t="s">
        <v>150</v>
      </c>
      <c r="C204" t="s">
        <v>26</v>
      </c>
      <c r="D204">
        <v>5</v>
      </c>
      <c r="E204">
        <v>238</v>
      </c>
      <c r="F204">
        <v>216</v>
      </c>
      <c r="G204">
        <v>22</v>
      </c>
      <c r="H204">
        <v>0</v>
      </c>
      <c r="I204">
        <v>216</v>
      </c>
      <c r="J204" t="s">
        <v>178</v>
      </c>
      <c r="K204">
        <v>81</v>
      </c>
      <c r="L204">
        <v>37.5</v>
      </c>
      <c r="M204" t="s">
        <v>122</v>
      </c>
      <c r="N204">
        <v>121</v>
      </c>
      <c r="O204">
        <v>56.02</v>
      </c>
      <c r="P204" t="s">
        <v>123</v>
      </c>
      <c r="Q204">
        <v>14</v>
      </c>
      <c r="R204">
        <v>6.48</v>
      </c>
    </row>
    <row r="205" spans="1:18" ht="15">
      <c r="A205">
        <v>7</v>
      </c>
      <c r="B205" t="s">
        <v>150</v>
      </c>
      <c r="C205" t="s">
        <v>26</v>
      </c>
      <c r="D205">
        <v>6</v>
      </c>
      <c r="E205">
        <v>72</v>
      </c>
      <c r="F205">
        <v>58</v>
      </c>
      <c r="G205">
        <v>14</v>
      </c>
      <c r="H205">
        <v>0</v>
      </c>
      <c r="I205">
        <v>58</v>
      </c>
      <c r="J205" t="s">
        <v>178</v>
      </c>
      <c r="K205">
        <v>24</v>
      </c>
      <c r="L205">
        <v>41.38</v>
      </c>
      <c r="M205" t="s">
        <v>122</v>
      </c>
      <c r="N205">
        <v>33</v>
      </c>
      <c r="O205">
        <v>56.9</v>
      </c>
      <c r="P205" t="s">
        <v>123</v>
      </c>
      <c r="Q205">
        <v>1</v>
      </c>
      <c r="R205">
        <v>1.72</v>
      </c>
    </row>
    <row r="206" spans="1:18" ht="15">
      <c r="A206">
        <v>7</v>
      </c>
      <c r="B206" t="s">
        <v>150</v>
      </c>
      <c r="C206" t="s">
        <v>27</v>
      </c>
      <c r="D206">
        <v>1</v>
      </c>
      <c r="E206">
        <v>800</v>
      </c>
      <c r="F206">
        <v>643</v>
      </c>
      <c r="G206">
        <v>157</v>
      </c>
      <c r="H206">
        <v>6</v>
      </c>
      <c r="I206">
        <v>637</v>
      </c>
      <c r="J206" t="s">
        <v>178</v>
      </c>
      <c r="K206">
        <v>204</v>
      </c>
      <c r="L206">
        <v>32.03</v>
      </c>
      <c r="M206" t="s">
        <v>122</v>
      </c>
      <c r="N206">
        <v>276</v>
      </c>
      <c r="O206">
        <v>43.33</v>
      </c>
      <c r="P206" t="s">
        <v>123</v>
      </c>
      <c r="Q206">
        <v>157</v>
      </c>
      <c r="R206">
        <v>24.65</v>
      </c>
    </row>
    <row r="207" spans="1:18" ht="15">
      <c r="A207">
        <v>7</v>
      </c>
      <c r="B207" t="s">
        <v>150</v>
      </c>
      <c r="C207" t="s">
        <v>27</v>
      </c>
      <c r="D207">
        <v>2</v>
      </c>
      <c r="E207">
        <v>701</v>
      </c>
      <c r="F207">
        <v>585</v>
      </c>
      <c r="G207">
        <v>116</v>
      </c>
      <c r="H207">
        <v>5</v>
      </c>
      <c r="I207">
        <v>580</v>
      </c>
      <c r="J207" t="s">
        <v>178</v>
      </c>
      <c r="K207">
        <v>269</v>
      </c>
      <c r="L207">
        <v>46.38</v>
      </c>
      <c r="M207" t="s">
        <v>122</v>
      </c>
      <c r="N207">
        <v>191</v>
      </c>
      <c r="O207">
        <v>32.93</v>
      </c>
      <c r="P207" t="s">
        <v>123</v>
      </c>
      <c r="Q207">
        <v>120</v>
      </c>
      <c r="R207">
        <v>20.69</v>
      </c>
    </row>
    <row r="208" spans="1:18" ht="15">
      <c r="A208">
        <v>7</v>
      </c>
      <c r="B208" t="s">
        <v>150</v>
      </c>
      <c r="C208" t="s">
        <v>27</v>
      </c>
      <c r="D208">
        <v>3</v>
      </c>
      <c r="E208">
        <v>336</v>
      </c>
      <c r="F208">
        <v>284</v>
      </c>
      <c r="G208">
        <v>52</v>
      </c>
      <c r="H208">
        <v>4</v>
      </c>
      <c r="I208">
        <v>280</v>
      </c>
      <c r="J208" t="s">
        <v>178</v>
      </c>
      <c r="K208">
        <v>131</v>
      </c>
      <c r="L208">
        <v>46.79</v>
      </c>
      <c r="M208" t="s">
        <v>122</v>
      </c>
      <c r="N208">
        <v>107</v>
      </c>
      <c r="O208">
        <v>38.21</v>
      </c>
      <c r="P208" t="s">
        <v>123</v>
      </c>
      <c r="Q208">
        <v>42</v>
      </c>
      <c r="R208">
        <v>15</v>
      </c>
    </row>
    <row r="209" spans="1:18" ht="15">
      <c r="A209">
        <v>7</v>
      </c>
      <c r="B209" t="s">
        <v>150</v>
      </c>
      <c r="C209" t="s">
        <v>27</v>
      </c>
      <c r="D209">
        <v>4</v>
      </c>
      <c r="E209">
        <v>163</v>
      </c>
      <c r="F209">
        <v>131</v>
      </c>
      <c r="G209">
        <v>32</v>
      </c>
      <c r="H209">
        <v>0</v>
      </c>
      <c r="I209">
        <v>131</v>
      </c>
      <c r="J209" t="s">
        <v>178</v>
      </c>
      <c r="K209">
        <v>45</v>
      </c>
      <c r="L209">
        <v>34.35</v>
      </c>
      <c r="M209" t="s">
        <v>122</v>
      </c>
      <c r="N209">
        <v>61</v>
      </c>
      <c r="O209">
        <v>46.56</v>
      </c>
      <c r="P209" t="s">
        <v>123</v>
      </c>
      <c r="Q209">
        <v>25</v>
      </c>
      <c r="R209">
        <v>19.08</v>
      </c>
    </row>
    <row r="210" spans="1:18" ht="15">
      <c r="A210">
        <v>7</v>
      </c>
      <c r="B210" t="s">
        <v>150</v>
      </c>
      <c r="C210" t="s">
        <v>27</v>
      </c>
      <c r="D210">
        <v>5</v>
      </c>
      <c r="E210">
        <v>126</v>
      </c>
      <c r="F210">
        <v>112</v>
      </c>
      <c r="G210">
        <v>14</v>
      </c>
      <c r="H210">
        <v>0</v>
      </c>
      <c r="I210">
        <v>112</v>
      </c>
      <c r="J210" t="s">
        <v>178</v>
      </c>
      <c r="K210">
        <v>42</v>
      </c>
      <c r="L210">
        <v>37.5</v>
      </c>
      <c r="M210" t="s">
        <v>122</v>
      </c>
      <c r="N210">
        <v>57</v>
      </c>
      <c r="O210">
        <v>50.89</v>
      </c>
      <c r="P210" t="s">
        <v>123</v>
      </c>
      <c r="Q210">
        <v>13</v>
      </c>
      <c r="R210">
        <v>11.61</v>
      </c>
    </row>
    <row r="211" spans="1:18" ht="15">
      <c r="A211">
        <v>7</v>
      </c>
      <c r="B211" t="s">
        <v>150</v>
      </c>
      <c r="C211" t="s">
        <v>28</v>
      </c>
      <c r="D211">
        <v>1</v>
      </c>
      <c r="E211">
        <v>274</v>
      </c>
      <c r="F211">
        <v>217</v>
      </c>
      <c r="G211">
        <v>57</v>
      </c>
      <c r="H211">
        <v>1</v>
      </c>
      <c r="I211">
        <v>216</v>
      </c>
      <c r="J211" t="s">
        <v>178</v>
      </c>
      <c r="K211">
        <v>39</v>
      </c>
      <c r="L211">
        <v>18.06</v>
      </c>
      <c r="M211" t="s">
        <v>122</v>
      </c>
      <c r="N211">
        <v>171</v>
      </c>
      <c r="O211">
        <v>79.17</v>
      </c>
      <c r="P211" t="s">
        <v>123</v>
      </c>
      <c r="Q211">
        <v>6</v>
      </c>
      <c r="R211">
        <v>2.78</v>
      </c>
    </row>
    <row r="212" spans="1:18" ht="15">
      <c r="A212">
        <v>7</v>
      </c>
      <c r="B212" t="s">
        <v>150</v>
      </c>
      <c r="C212" t="s">
        <v>28</v>
      </c>
      <c r="D212">
        <v>2</v>
      </c>
      <c r="E212">
        <v>127</v>
      </c>
      <c r="F212">
        <v>90</v>
      </c>
      <c r="G212">
        <v>37</v>
      </c>
      <c r="H212">
        <v>0</v>
      </c>
      <c r="I212">
        <v>90</v>
      </c>
      <c r="J212" t="s">
        <v>178</v>
      </c>
      <c r="K212">
        <v>22</v>
      </c>
      <c r="L212">
        <v>24.44</v>
      </c>
      <c r="M212" t="s">
        <v>122</v>
      </c>
      <c r="N212">
        <v>61</v>
      </c>
      <c r="O212">
        <v>67.78</v>
      </c>
      <c r="P212" t="s">
        <v>123</v>
      </c>
      <c r="Q212">
        <v>7</v>
      </c>
      <c r="R212">
        <v>7.78</v>
      </c>
    </row>
    <row r="213" spans="1:18" ht="15">
      <c r="A213">
        <v>7</v>
      </c>
      <c r="B213" t="s">
        <v>150</v>
      </c>
      <c r="C213" t="s">
        <v>28</v>
      </c>
      <c r="D213">
        <v>3</v>
      </c>
      <c r="E213">
        <v>119</v>
      </c>
      <c r="F213">
        <v>98</v>
      </c>
      <c r="G213">
        <v>21</v>
      </c>
      <c r="H213">
        <v>0</v>
      </c>
      <c r="I213">
        <v>98</v>
      </c>
      <c r="J213" t="s">
        <v>178</v>
      </c>
      <c r="K213">
        <v>28</v>
      </c>
      <c r="L213">
        <v>28.57</v>
      </c>
      <c r="M213" t="s">
        <v>122</v>
      </c>
      <c r="N213">
        <v>64</v>
      </c>
      <c r="O213">
        <v>65.31</v>
      </c>
      <c r="P213" t="s">
        <v>123</v>
      </c>
      <c r="Q213">
        <v>6</v>
      </c>
      <c r="R213">
        <v>6.12</v>
      </c>
    </row>
    <row r="214" spans="1:18" ht="15">
      <c r="A214">
        <v>7</v>
      </c>
      <c r="B214" t="s">
        <v>150</v>
      </c>
      <c r="C214" t="s">
        <v>28</v>
      </c>
      <c r="D214">
        <v>4</v>
      </c>
      <c r="E214">
        <v>82</v>
      </c>
      <c r="F214">
        <v>71</v>
      </c>
      <c r="G214">
        <v>11</v>
      </c>
      <c r="H214">
        <v>0</v>
      </c>
      <c r="I214">
        <v>71</v>
      </c>
      <c r="J214" t="s">
        <v>178</v>
      </c>
      <c r="K214">
        <v>2</v>
      </c>
      <c r="L214">
        <v>2.82</v>
      </c>
      <c r="M214" t="s">
        <v>122</v>
      </c>
      <c r="N214">
        <v>58</v>
      </c>
      <c r="O214">
        <v>81.69</v>
      </c>
      <c r="P214" t="s">
        <v>123</v>
      </c>
      <c r="Q214">
        <v>11</v>
      </c>
      <c r="R214">
        <v>15.49</v>
      </c>
    </row>
    <row r="215" spans="1:18" ht="15">
      <c r="A215">
        <v>7</v>
      </c>
      <c r="B215" t="s">
        <v>150</v>
      </c>
      <c r="C215" t="s">
        <v>151</v>
      </c>
      <c r="D215">
        <v>1</v>
      </c>
      <c r="E215">
        <v>248</v>
      </c>
      <c r="F215">
        <v>197</v>
      </c>
      <c r="G215">
        <v>51</v>
      </c>
      <c r="H215">
        <v>0</v>
      </c>
      <c r="I215">
        <v>197</v>
      </c>
      <c r="J215" t="s">
        <v>178</v>
      </c>
      <c r="K215">
        <v>29</v>
      </c>
      <c r="L215">
        <v>14.72</v>
      </c>
      <c r="M215" t="s">
        <v>122</v>
      </c>
      <c r="N215">
        <v>54</v>
      </c>
      <c r="O215">
        <v>27.41</v>
      </c>
      <c r="P215" t="s">
        <v>123</v>
      </c>
      <c r="Q215">
        <v>114</v>
      </c>
      <c r="R215">
        <v>57.87</v>
      </c>
    </row>
    <row r="216" spans="1:18" ht="15">
      <c r="A216">
        <v>7</v>
      </c>
      <c r="B216" t="s">
        <v>150</v>
      </c>
      <c r="C216" t="s">
        <v>151</v>
      </c>
      <c r="D216">
        <v>2</v>
      </c>
      <c r="E216">
        <v>249</v>
      </c>
      <c r="F216">
        <v>211</v>
      </c>
      <c r="G216">
        <v>38</v>
      </c>
      <c r="H216">
        <v>0</v>
      </c>
      <c r="I216">
        <v>211</v>
      </c>
      <c r="J216" t="s">
        <v>178</v>
      </c>
      <c r="K216">
        <v>33</v>
      </c>
      <c r="L216">
        <v>15.64</v>
      </c>
      <c r="M216" t="s">
        <v>122</v>
      </c>
      <c r="N216">
        <v>77</v>
      </c>
      <c r="O216">
        <v>36.49</v>
      </c>
      <c r="P216" t="s">
        <v>123</v>
      </c>
      <c r="Q216">
        <v>101</v>
      </c>
      <c r="R216">
        <v>47.87</v>
      </c>
    </row>
    <row r="217" spans="1:18" ht="15">
      <c r="A217">
        <v>7</v>
      </c>
      <c r="B217" t="s">
        <v>150</v>
      </c>
      <c r="C217" t="s">
        <v>152</v>
      </c>
      <c r="D217">
        <v>1</v>
      </c>
      <c r="E217">
        <v>920</v>
      </c>
      <c r="F217">
        <v>802</v>
      </c>
      <c r="G217">
        <v>118</v>
      </c>
      <c r="H217">
        <v>5</v>
      </c>
      <c r="I217">
        <v>797</v>
      </c>
      <c r="J217" t="s">
        <v>178</v>
      </c>
      <c r="K217">
        <v>111</v>
      </c>
      <c r="L217">
        <v>13.93</v>
      </c>
      <c r="M217" t="s">
        <v>122</v>
      </c>
      <c r="N217">
        <v>228</v>
      </c>
      <c r="O217">
        <v>28.61</v>
      </c>
      <c r="P217" t="s">
        <v>123</v>
      </c>
      <c r="Q217">
        <v>458</v>
      </c>
      <c r="R217">
        <v>57.47</v>
      </c>
    </row>
    <row r="218" spans="1:18" ht="15">
      <c r="A218">
        <v>7</v>
      </c>
      <c r="B218" t="s">
        <v>150</v>
      </c>
      <c r="C218" t="s">
        <v>152</v>
      </c>
      <c r="D218">
        <v>2</v>
      </c>
      <c r="E218">
        <v>153</v>
      </c>
      <c r="F218">
        <v>124</v>
      </c>
      <c r="G218">
        <v>29</v>
      </c>
      <c r="H218">
        <v>0</v>
      </c>
      <c r="I218">
        <v>124</v>
      </c>
      <c r="J218" t="s">
        <v>178</v>
      </c>
      <c r="K218">
        <v>24</v>
      </c>
      <c r="L218">
        <v>19.35</v>
      </c>
      <c r="M218" t="s">
        <v>122</v>
      </c>
      <c r="N218">
        <v>32</v>
      </c>
      <c r="O218">
        <v>25.81</v>
      </c>
      <c r="P218" t="s">
        <v>123</v>
      </c>
      <c r="Q218">
        <v>68</v>
      </c>
      <c r="R218">
        <v>54.84</v>
      </c>
    </row>
    <row r="219" spans="1:18" ht="15">
      <c r="A219">
        <v>7</v>
      </c>
      <c r="B219" t="s">
        <v>150</v>
      </c>
      <c r="C219" t="s">
        <v>152</v>
      </c>
      <c r="D219">
        <v>3</v>
      </c>
      <c r="E219">
        <v>132</v>
      </c>
      <c r="F219">
        <v>113</v>
      </c>
      <c r="G219">
        <v>19</v>
      </c>
      <c r="H219">
        <v>1</v>
      </c>
      <c r="I219">
        <v>112</v>
      </c>
      <c r="J219" t="s">
        <v>178</v>
      </c>
      <c r="K219">
        <v>1</v>
      </c>
      <c r="L219">
        <v>0.89</v>
      </c>
      <c r="M219" t="s">
        <v>122</v>
      </c>
      <c r="N219">
        <v>30</v>
      </c>
      <c r="O219">
        <v>26.79</v>
      </c>
      <c r="P219" t="s">
        <v>123</v>
      </c>
      <c r="Q219">
        <v>81</v>
      </c>
      <c r="R219">
        <v>72.32</v>
      </c>
    </row>
    <row r="220" spans="1:18" ht="15">
      <c r="A220">
        <v>7</v>
      </c>
      <c r="B220" t="s">
        <v>150</v>
      </c>
      <c r="C220" t="s">
        <v>152</v>
      </c>
      <c r="D220">
        <v>4</v>
      </c>
      <c r="E220">
        <v>124</v>
      </c>
      <c r="F220">
        <v>111</v>
      </c>
      <c r="G220">
        <v>13</v>
      </c>
      <c r="H220">
        <v>0</v>
      </c>
      <c r="I220">
        <v>111</v>
      </c>
      <c r="J220" t="s">
        <v>178</v>
      </c>
      <c r="K220">
        <v>30</v>
      </c>
      <c r="L220">
        <v>27.03</v>
      </c>
      <c r="M220" t="s">
        <v>122</v>
      </c>
      <c r="N220">
        <v>43</v>
      </c>
      <c r="O220">
        <v>38.74</v>
      </c>
      <c r="P220" t="s">
        <v>123</v>
      </c>
      <c r="Q220">
        <v>38</v>
      </c>
      <c r="R220">
        <v>34.23</v>
      </c>
    </row>
    <row r="221" spans="1:18" ht="15">
      <c r="A221">
        <v>7</v>
      </c>
      <c r="B221" t="s">
        <v>150</v>
      </c>
      <c r="C221" t="s">
        <v>152</v>
      </c>
      <c r="D221">
        <v>5</v>
      </c>
      <c r="E221">
        <v>127</v>
      </c>
      <c r="F221">
        <v>113</v>
      </c>
      <c r="G221">
        <v>14</v>
      </c>
      <c r="H221">
        <v>1</v>
      </c>
      <c r="I221">
        <v>112</v>
      </c>
      <c r="J221" t="s">
        <v>178</v>
      </c>
      <c r="K221">
        <v>9</v>
      </c>
      <c r="L221">
        <v>8.04</v>
      </c>
      <c r="M221" t="s">
        <v>122</v>
      </c>
      <c r="N221">
        <v>41</v>
      </c>
      <c r="O221">
        <v>36.61</v>
      </c>
      <c r="P221" t="s">
        <v>123</v>
      </c>
      <c r="Q221">
        <v>62</v>
      </c>
      <c r="R221">
        <v>55.36</v>
      </c>
    </row>
    <row r="222" spans="1:18" ht="15">
      <c r="A222">
        <v>7</v>
      </c>
      <c r="B222" t="s">
        <v>150</v>
      </c>
      <c r="C222" t="s">
        <v>152</v>
      </c>
      <c r="D222">
        <v>6</v>
      </c>
      <c r="E222">
        <v>71</v>
      </c>
      <c r="F222">
        <v>63</v>
      </c>
      <c r="G222">
        <v>8</v>
      </c>
      <c r="H222">
        <v>1</v>
      </c>
      <c r="I222">
        <v>62</v>
      </c>
      <c r="J222" t="s">
        <v>178</v>
      </c>
      <c r="K222">
        <v>12</v>
      </c>
      <c r="L222">
        <v>19.35</v>
      </c>
      <c r="M222" t="s">
        <v>122</v>
      </c>
      <c r="N222">
        <v>26</v>
      </c>
      <c r="O222">
        <v>41.94</v>
      </c>
      <c r="P222" t="s">
        <v>123</v>
      </c>
      <c r="Q222">
        <v>24</v>
      </c>
      <c r="R222">
        <v>38.71</v>
      </c>
    </row>
    <row r="223" spans="1:18" ht="15">
      <c r="A223">
        <v>8</v>
      </c>
      <c r="B223" t="s">
        <v>153</v>
      </c>
      <c r="C223" t="s">
        <v>154</v>
      </c>
      <c r="D223">
        <v>1</v>
      </c>
      <c r="E223">
        <v>214</v>
      </c>
      <c r="F223">
        <v>164</v>
      </c>
      <c r="G223">
        <v>50</v>
      </c>
      <c r="H223">
        <v>4</v>
      </c>
      <c r="I223">
        <v>160</v>
      </c>
      <c r="J223" t="s">
        <v>178</v>
      </c>
      <c r="K223">
        <v>69</v>
      </c>
      <c r="L223">
        <v>43.13</v>
      </c>
      <c r="M223" t="s">
        <v>122</v>
      </c>
      <c r="N223">
        <v>77</v>
      </c>
      <c r="O223">
        <v>48.13</v>
      </c>
      <c r="P223" t="s">
        <v>123</v>
      </c>
      <c r="Q223">
        <v>14</v>
      </c>
      <c r="R223">
        <v>8.75</v>
      </c>
    </row>
    <row r="224" spans="1:18" ht="15">
      <c r="A224">
        <v>8</v>
      </c>
      <c r="B224" t="s">
        <v>153</v>
      </c>
      <c r="C224" t="s">
        <v>154</v>
      </c>
      <c r="D224">
        <v>2</v>
      </c>
      <c r="E224">
        <v>137</v>
      </c>
      <c r="F224">
        <v>99</v>
      </c>
      <c r="G224">
        <v>38</v>
      </c>
      <c r="H224">
        <v>0</v>
      </c>
      <c r="I224">
        <v>99</v>
      </c>
      <c r="J224" t="s">
        <v>178</v>
      </c>
      <c r="K224">
        <v>38</v>
      </c>
      <c r="L224">
        <v>38.38</v>
      </c>
      <c r="M224" t="s">
        <v>122</v>
      </c>
      <c r="N224">
        <v>59</v>
      </c>
      <c r="O224">
        <v>59.6</v>
      </c>
      <c r="P224" t="s">
        <v>123</v>
      </c>
      <c r="Q224">
        <v>2</v>
      </c>
      <c r="R224">
        <v>2.02</v>
      </c>
    </row>
    <row r="225" spans="1:18" ht="15">
      <c r="A225">
        <v>8</v>
      </c>
      <c r="B225" t="s">
        <v>153</v>
      </c>
      <c r="C225" t="s">
        <v>154</v>
      </c>
      <c r="D225">
        <v>3</v>
      </c>
      <c r="E225">
        <v>281</v>
      </c>
      <c r="F225">
        <v>199</v>
      </c>
      <c r="G225">
        <v>82</v>
      </c>
      <c r="H225">
        <v>1</v>
      </c>
      <c r="I225">
        <v>198</v>
      </c>
      <c r="J225" t="s">
        <v>178</v>
      </c>
      <c r="K225">
        <v>126</v>
      </c>
      <c r="L225">
        <v>63.64</v>
      </c>
      <c r="M225" t="s">
        <v>122</v>
      </c>
      <c r="N225">
        <v>62</v>
      </c>
      <c r="O225">
        <v>31.31</v>
      </c>
      <c r="P225" t="s">
        <v>123</v>
      </c>
      <c r="Q225">
        <v>10</v>
      </c>
      <c r="R225">
        <v>5.05</v>
      </c>
    </row>
    <row r="226" spans="1:18" ht="15">
      <c r="A226">
        <v>8</v>
      </c>
      <c r="B226" t="s">
        <v>153</v>
      </c>
      <c r="C226" t="s">
        <v>154</v>
      </c>
      <c r="D226">
        <v>4</v>
      </c>
      <c r="E226">
        <v>249</v>
      </c>
      <c r="F226">
        <v>177</v>
      </c>
      <c r="G226">
        <v>72</v>
      </c>
      <c r="H226">
        <v>4</v>
      </c>
      <c r="I226">
        <v>173</v>
      </c>
      <c r="J226" t="s">
        <v>178</v>
      </c>
      <c r="K226">
        <v>70</v>
      </c>
      <c r="L226">
        <v>40.46</v>
      </c>
      <c r="M226" t="s">
        <v>122</v>
      </c>
      <c r="N226">
        <v>95</v>
      </c>
      <c r="O226">
        <v>54.91</v>
      </c>
      <c r="P226" t="s">
        <v>123</v>
      </c>
      <c r="Q226">
        <v>8</v>
      </c>
      <c r="R226">
        <v>4.62</v>
      </c>
    </row>
    <row r="227" spans="1:18" ht="15">
      <c r="A227">
        <v>8</v>
      </c>
      <c r="B227" t="s">
        <v>153</v>
      </c>
      <c r="C227" t="s">
        <v>155</v>
      </c>
      <c r="D227">
        <v>1</v>
      </c>
      <c r="E227">
        <v>398</v>
      </c>
      <c r="F227">
        <v>358</v>
      </c>
      <c r="G227">
        <v>40</v>
      </c>
      <c r="H227">
        <v>0</v>
      </c>
      <c r="I227">
        <v>358</v>
      </c>
      <c r="J227" t="s">
        <v>178</v>
      </c>
      <c r="K227">
        <v>33</v>
      </c>
      <c r="L227">
        <v>9.22</v>
      </c>
      <c r="M227" t="s">
        <v>122</v>
      </c>
      <c r="N227">
        <v>324</v>
      </c>
      <c r="O227">
        <v>90.5</v>
      </c>
      <c r="P227" t="s">
        <v>123</v>
      </c>
      <c r="Q227">
        <v>1</v>
      </c>
      <c r="R227">
        <v>0.28</v>
      </c>
    </row>
    <row r="228" spans="1:18" ht="15">
      <c r="A228">
        <v>8</v>
      </c>
      <c r="B228" t="s">
        <v>153</v>
      </c>
      <c r="C228" t="s">
        <v>156</v>
      </c>
      <c r="D228">
        <v>1</v>
      </c>
      <c r="E228">
        <v>243</v>
      </c>
      <c r="F228">
        <v>227</v>
      </c>
      <c r="G228">
        <v>16</v>
      </c>
      <c r="H228">
        <v>1</v>
      </c>
      <c r="I228">
        <v>226</v>
      </c>
      <c r="J228" t="s">
        <v>178</v>
      </c>
      <c r="K228">
        <v>35</v>
      </c>
      <c r="L228">
        <v>15.49</v>
      </c>
      <c r="M228" t="s">
        <v>122</v>
      </c>
      <c r="N228">
        <v>132</v>
      </c>
      <c r="O228">
        <v>58.41</v>
      </c>
      <c r="P228" t="s">
        <v>123</v>
      </c>
      <c r="Q228">
        <v>59</v>
      </c>
      <c r="R228">
        <v>26.11</v>
      </c>
    </row>
    <row r="229" spans="1:18" ht="15">
      <c r="A229">
        <v>8</v>
      </c>
      <c r="B229" t="s">
        <v>153</v>
      </c>
      <c r="C229" t="s">
        <v>156</v>
      </c>
      <c r="D229">
        <v>2</v>
      </c>
      <c r="E229">
        <v>263</v>
      </c>
      <c r="F229">
        <v>234</v>
      </c>
      <c r="G229">
        <v>29</v>
      </c>
      <c r="H229">
        <v>3</v>
      </c>
      <c r="I229">
        <v>231</v>
      </c>
      <c r="J229" t="s">
        <v>178</v>
      </c>
      <c r="K229">
        <v>80</v>
      </c>
      <c r="L229">
        <v>34.63</v>
      </c>
      <c r="M229" t="s">
        <v>122</v>
      </c>
      <c r="N229">
        <v>108</v>
      </c>
      <c r="O229">
        <v>46.75</v>
      </c>
      <c r="P229" t="s">
        <v>123</v>
      </c>
      <c r="Q229">
        <v>43</v>
      </c>
      <c r="R229">
        <v>18.61</v>
      </c>
    </row>
    <row r="230" spans="1:18" ht="15">
      <c r="A230">
        <v>8</v>
      </c>
      <c r="B230" t="s">
        <v>153</v>
      </c>
      <c r="C230" t="s">
        <v>156</v>
      </c>
      <c r="D230">
        <v>3</v>
      </c>
      <c r="E230">
        <v>186</v>
      </c>
      <c r="F230">
        <v>166</v>
      </c>
      <c r="G230">
        <v>20</v>
      </c>
      <c r="H230">
        <v>0</v>
      </c>
      <c r="I230">
        <v>166</v>
      </c>
      <c r="J230" t="s">
        <v>178</v>
      </c>
      <c r="K230">
        <v>67</v>
      </c>
      <c r="L230">
        <v>40.36</v>
      </c>
      <c r="M230" t="s">
        <v>122</v>
      </c>
      <c r="N230">
        <v>68</v>
      </c>
      <c r="O230">
        <v>40.96</v>
      </c>
      <c r="P230" t="s">
        <v>123</v>
      </c>
      <c r="Q230">
        <v>31</v>
      </c>
      <c r="R230">
        <v>18.67</v>
      </c>
    </row>
    <row r="231" spans="1:18" ht="15">
      <c r="A231">
        <v>8</v>
      </c>
      <c r="B231" t="s">
        <v>153</v>
      </c>
      <c r="C231" t="s">
        <v>157</v>
      </c>
      <c r="D231">
        <v>1</v>
      </c>
      <c r="E231">
        <v>878</v>
      </c>
      <c r="F231">
        <v>714</v>
      </c>
      <c r="G231">
        <v>164</v>
      </c>
      <c r="H231">
        <v>8</v>
      </c>
      <c r="I231">
        <v>706</v>
      </c>
      <c r="J231" t="s">
        <v>178</v>
      </c>
      <c r="K231">
        <v>156</v>
      </c>
      <c r="L231">
        <v>22.1</v>
      </c>
      <c r="M231" t="s">
        <v>122</v>
      </c>
      <c r="N231">
        <v>501</v>
      </c>
      <c r="O231">
        <v>70.96</v>
      </c>
      <c r="P231" t="s">
        <v>123</v>
      </c>
      <c r="Q231">
        <v>49</v>
      </c>
      <c r="R231">
        <v>6.94</v>
      </c>
    </row>
    <row r="232" spans="1:18" ht="15">
      <c r="A232">
        <v>8</v>
      </c>
      <c r="B232" t="s">
        <v>153</v>
      </c>
      <c r="C232" t="s">
        <v>157</v>
      </c>
      <c r="D232">
        <v>2</v>
      </c>
      <c r="E232">
        <v>606</v>
      </c>
      <c r="F232">
        <v>501</v>
      </c>
      <c r="G232">
        <v>105</v>
      </c>
      <c r="H232">
        <v>2</v>
      </c>
      <c r="I232">
        <v>499</v>
      </c>
      <c r="J232" t="s">
        <v>178</v>
      </c>
      <c r="K232">
        <v>175</v>
      </c>
      <c r="L232">
        <v>35.07</v>
      </c>
      <c r="M232" t="s">
        <v>122</v>
      </c>
      <c r="N232">
        <v>276</v>
      </c>
      <c r="O232">
        <v>55.31</v>
      </c>
      <c r="P232" t="s">
        <v>123</v>
      </c>
      <c r="Q232">
        <v>48</v>
      </c>
      <c r="R232">
        <v>9.62</v>
      </c>
    </row>
    <row r="233" spans="1:18" ht="15">
      <c r="A233">
        <v>8</v>
      </c>
      <c r="B233" t="s">
        <v>153</v>
      </c>
      <c r="C233" t="s">
        <v>157</v>
      </c>
      <c r="D233">
        <v>3</v>
      </c>
      <c r="E233">
        <v>345</v>
      </c>
      <c r="F233">
        <v>295</v>
      </c>
      <c r="G233">
        <v>50</v>
      </c>
      <c r="H233">
        <v>0</v>
      </c>
      <c r="I233">
        <v>295</v>
      </c>
      <c r="J233" t="s">
        <v>178</v>
      </c>
      <c r="K233">
        <v>139</v>
      </c>
      <c r="L233">
        <v>47.12</v>
      </c>
      <c r="M233" t="s">
        <v>122</v>
      </c>
      <c r="N233">
        <v>152</v>
      </c>
      <c r="O233">
        <v>51.53</v>
      </c>
      <c r="P233" t="s">
        <v>123</v>
      </c>
      <c r="Q233">
        <v>4</v>
      </c>
      <c r="R233">
        <v>1.36</v>
      </c>
    </row>
    <row r="234" spans="1:18" ht="15">
      <c r="A234">
        <v>8</v>
      </c>
      <c r="B234" t="s">
        <v>153</v>
      </c>
      <c r="C234" t="s">
        <v>158</v>
      </c>
      <c r="D234">
        <v>1</v>
      </c>
      <c r="E234">
        <v>724</v>
      </c>
      <c r="F234">
        <v>624</v>
      </c>
      <c r="G234">
        <v>100</v>
      </c>
      <c r="H234">
        <v>2</v>
      </c>
      <c r="I234">
        <v>622</v>
      </c>
      <c r="J234" t="s">
        <v>178</v>
      </c>
      <c r="K234">
        <v>190</v>
      </c>
      <c r="L234">
        <v>30.55</v>
      </c>
      <c r="M234" t="s">
        <v>122</v>
      </c>
      <c r="N234">
        <v>327</v>
      </c>
      <c r="O234">
        <v>52.57</v>
      </c>
      <c r="P234" t="s">
        <v>123</v>
      </c>
      <c r="Q234">
        <v>105</v>
      </c>
      <c r="R234">
        <v>16.88</v>
      </c>
    </row>
    <row r="235" spans="1:18" ht="15">
      <c r="A235">
        <v>8</v>
      </c>
      <c r="B235" t="s">
        <v>153</v>
      </c>
      <c r="C235" t="s">
        <v>158</v>
      </c>
      <c r="D235">
        <v>2</v>
      </c>
      <c r="E235">
        <v>393</v>
      </c>
      <c r="F235">
        <v>346</v>
      </c>
      <c r="G235">
        <v>47</v>
      </c>
      <c r="H235">
        <v>1</v>
      </c>
      <c r="I235">
        <v>345</v>
      </c>
      <c r="J235" t="s">
        <v>178</v>
      </c>
      <c r="K235">
        <v>101</v>
      </c>
      <c r="L235">
        <v>29.28</v>
      </c>
      <c r="M235" t="s">
        <v>122</v>
      </c>
      <c r="N235">
        <v>206</v>
      </c>
      <c r="O235">
        <v>59.71</v>
      </c>
      <c r="P235" t="s">
        <v>123</v>
      </c>
      <c r="Q235">
        <v>38</v>
      </c>
      <c r="R235">
        <v>11.01</v>
      </c>
    </row>
    <row r="236" spans="1:18" ht="15">
      <c r="A236">
        <v>8</v>
      </c>
      <c r="B236" t="s">
        <v>153</v>
      </c>
      <c r="C236" t="s">
        <v>158</v>
      </c>
      <c r="D236">
        <v>3</v>
      </c>
      <c r="E236">
        <v>438</v>
      </c>
      <c r="F236">
        <v>367</v>
      </c>
      <c r="G236">
        <v>71</v>
      </c>
      <c r="H236">
        <v>4</v>
      </c>
      <c r="I236">
        <v>363</v>
      </c>
      <c r="J236" t="s">
        <v>178</v>
      </c>
      <c r="K236">
        <v>112</v>
      </c>
      <c r="L236">
        <v>30.85</v>
      </c>
      <c r="M236" t="s">
        <v>122</v>
      </c>
      <c r="N236">
        <v>227</v>
      </c>
      <c r="O236">
        <v>62.53</v>
      </c>
      <c r="P236" t="s">
        <v>123</v>
      </c>
      <c r="Q236">
        <v>24</v>
      </c>
      <c r="R236">
        <v>6.61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04"/>
  <sheetViews>
    <sheetView tabSelected="1" zoomScale="85" zoomScaleNormal="85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4" sqref="A4"/>
    </sheetView>
  </sheetViews>
  <sheetFormatPr defaultColWidth="11.421875" defaultRowHeight="15"/>
  <cols>
    <col min="1" max="1" width="37.421875" style="0" customWidth="1"/>
    <col min="2" max="2" width="16.28125" style="0" customWidth="1"/>
    <col min="3" max="3" width="7.140625" style="0" customWidth="1"/>
    <col min="4" max="4" width="9.28125" style="0" customWidth="1"/>
    <col min="5" max="5" width="9.57421875" style="0" customWidth="1"/>
    <col min="6" max="6" width="11.140625" style="0" customWidth="1"/>
    <col min="7" max="7" width="12.421875" style="0" customWidth="1"/>
    <col min="8" max="8" width="11.28125" style="0" customWidth="1"/>
    <col min="9" max="9" width="9.421875" style="0" customWidth="1"/>
    <col min="10" max="10" width="12.140625" style="93" customWidth="1"/>
    <col min="11" max="11" width="12.140625" style="0" customWidth="1"/>
    <col min="12" max="12" width="12.140625" style="93" customWidth="1"/>
    <col min="13" max="13" width="12.140625" style="0" customWidth="1"/>
    <col min="14" max="14" width="12.140625" style="93" customWidth="1"/>
    <col min="15" max="15" width="12.140625" style="0" customWidth="1"/>
    <col min="16" max="16" width="9.57421875" style="93" customWidth="1"/>
    <col min="17" max="17" width="8.28125" style="0" customWidth="1"/>
    <col min="18" max="18" width="9.57421875" style="93" customWidth="1"/>
    <col min="19" max="19" width="7.57421875" style="0" customWidth="1"/>
    <col min="20" max="20" width="10.140625" style="93" customWidth="1"/>
    <col min="21" max="21" width="7.57421875" style="0" customWidth="1"/>
    <col min="22" max="22" width="9.8515625" style="93" customWidth="1"/>
    <col min="23" max="23" width="9.28125" style="0" customWidth="1"/>
    <col min="24" max="24" width="10.421875" style="93" customWidth="1"/>
    <col min="25" max="25" width="9.7109375" style="0" customWidth="1"/>
    <col min="26" max="26" width="10.140625" style="93" customWidth="1"/>
    <col min="27" max="27" width="9.7109375" style="0" customWidth="1"/>
  </cols>
  <sheetData>
    <row r="1" spans="1:8" ht="18.75">
      <c r="A1" s="2" t="s">
        <v>183</v>
      </c>
      <c r="C1" s="10"/>
      <c r="F1" s="10">
        <v>41399</v>
      </c>
      <c r="G1" s="55"/>
      <c r="H1" s="55"/>
    </row>
    <row r="2" spans="1:11" ht="18.75">
      <c r="A2" s="2" t="s">
        <v>110</v>
      </c>
      <c r="D2" s="174" t="s">
        <v>89</v>
      </c>
      <c r="E2" s="174"/>
      <c r="F2" s="174"/>
      <c r="G2" s="58">
        <f>233-COUNTIF('Feuil1 ne pas supprimer'!F4:F236,"0")</f>
        <v>233</v>
      </c>
      <c r="H2" s="132">
        <f>G2/233</f>
        <v>1</v>
      </c>
      <c r="I2" s="54"/>
      <c r="J2" s="103"/>
      <c r="K2" s="53"/>
    </row>
    <row r="3" spans="1:27" ht="18.75">
      <c r="A3" s="2" t="s">
        <v>182</v>
      </c>
      <c r="D3" s="72"/>
      <c r="E3" s="72"/>
      <c r="F3" s="72"/>
      <c r="G3" s="71" t="s">
        <v>94</v>
      </c>
      <c r="H3" s="74"/>
      <c r="I3" s="54"/>
      <c r="J3" s="103"/>
      <c r="K3" s="53"/>
      <c r="P3" s="115"/>
      <c r="Q3" s="75"/>
      <c r="R3" s="115"/>
      <c r="S3" s="75"/>
      <c r="T3" s="115"/>
      <c r="U3" s="75"/>
      <c r="V3" s="115"/>
      <c r="W3" s="75"/>
      <c r="X3" s="115"/>
      <c r="Y3" s="75"/>
      <c r="Z3" s="115"/>
      <c r="AA3" s="75"/>
    </row>
    <row r="4" spans="1:27" ht="49.5" customHeight="1">
      <c r="A4" s="2"/>
      <c r="J4" s="175" t="s">
        <v>170</v>
      </c>
      <c r="K4" s="175"/>
      <c r="L4" s="175" t="s">
        <v>171</v>
      </c>
      <c r="M4" s="175"/>
      <c r="N4" s="175" t="s">
        <v>177</v>
      </c>
      <c r="O4" s="175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</row>
    <row r="5" spans="1:27" ht="42.75" customHeight="1">
      <c r="A5" s="1" t="s">
        <v>0</v>
      </c>
      <c r="B5" s="1" t="s">
        <v>1</v>
      </c>
      <c r="C5" s="12" t="s">
        <v>2</v>
      </c>
      <c r="D5" s="12" t="s">
        <v>90</v>
      </c>
      <c r="E5" s="12" t="s">
        <v>91</v>
      </c>
      <c r="F5" s="12" t="s">
        <v>74</v>
      </c>
      <c r="G5" s="11" t="s">
        <v>76</v>
      </c>
      <c r="H5" s="11" t="s">
        <v>75</v>
      </c>
      <c r="I5" s="56" t="s">
        <v>81</v>
      </c>
      <c r="J5" s="104" t="s">
        <v>77</v>
      </c>
      <c r="K5" s="7" t="s">
        <v>5</v>
      </c>
      <c r="L5" s="104" t="s">
        <v>77</v>
      </c>
      <c r="M5" s="7" t="s">
        <v>5</v>
      </c>
      <c r="N5" s="104" t="s">
        <v>77</v>
      </c>
      <c r="O5" s="149" t="s">
        <v>5</v>
      </c>
      <c r="P5" s="147"/>
      <c r="Q5" s="143"/>
      <c r="R5" s="147"/>
      <c r="S5" s="143"/>
      <c r="T5" s="147"/>
      <c r="U5" s="143"/>
      <c r="V5" s="147"/>
      <c r="W5" s="143"/>
      <c r="X5" s="147"/>
      <c r="Y5" s="143"/>
      <c r="Z5" s="147"/>
      <c r="AA5" s="143"/>
    </row>
    <row r="6" spans="1:27" ht="15">
      <c r="A6" s="3" t="s">
        <v>95</v>
      </c>
      <c r="B6" s="3" t="s">
        <v>160</v>
      </c>
      <c r="C6" s="3"/>
      <c r="D6" s="3">
        <f>SUM(D7:D12)</f>
        <v>7406</v>
      </c>
      <c r="E6" s="3">
        <f>SUM(E7:E12)</f>
        <v>4808</v>
      </c>
      <c r="F6" s="3">
        <f>D6-E6</f>
        <v>2598</v>
      </c>
      <c r="G6" s="14">
        <f aca="true" t="shared" si="0" ref="G6:G14">E6/D6*100</f>
        <v>64.92033486362409</v>
      </c>
      <c r="H6" s="91">
        <f>E6-I6</f>
        <v>46</v>
      </c>
      <c r="I6" s="97">
        <f>SUM(I7:I12)</f>
        <v>4762</v>
      </c>
      <c r="J6" s="91">
        <f>SUM(J7:J12)</f>
        <v>945</v>
      </c>
      <c r="K6" s="16">
        <f>J6/$I6*100</f>
        <v>19.844603107937843</v>
      </c>
      <c r="L6" s="91">
        <f>SUM(L7:L12)</f>
        <v>2087</v>
      </c>
      <c r="M6" s="16">
        <f>L6/$I6*100</f>
        <v>43.82612347753045</v>
      </c>
      <c r="N6" s="91">
        <f>SUM(N7:N12)</f>
        <v>1730</v>
      </c>
      <c r="O6" s="16">
        <f>N6/$I6*100</f>
        <v>36.32927341453171</v>
      </c>
      <c r="P6" s="151"/>
      <c r="Q6" s="152"/>
      <c r="R6" s="151"/>
      <c r="S6" s="152"/>
      <c r="T6" s="151"/>
      <c r="U6" s="152"/>
      <c r="V6" s="151"/>
      <c r="W6" s="152"/>
      <c r="X6" s="151"/>
      <c r="Y6" s="152"/>
      <c r="Z6" s="151"/>
      <c r="AA6" s="152"/>
    </row>
    <row r="7" spans="1:27" ht="15">
      <c r="A7" s="133" t="s">
        <v>95</v>
      </c>
      <c r="B7" s="133" t="str">
        <f>'Feuil1 ne pas supprimer'!C4</f>
        <v>Arue</v>
      </c>
      <c r="C7" s="133">
        <f>'Feuil1 ne pas supprimer'!D4</f>
        <v>1</v>
      </c>
      <c r="D7" s="133">
        <f>'Feuil1 ne pas supprimer'!E4</f>
        <v>1138</v>
      </c>
      <c r="E7" s="133">
        <f>'Feuil1 ne pas supprimer'!F4</f>
        <v>734</v>
      </c>
      <c r="F7" s="133">
        <f aca="true" t="shared" si="1" ref="F7:F12">D7-E7</f>
        <v>404</v>
      </c>
      <c r="G7" s="154">
        <f t="shared" si="0"/>
        <v>64.49912126537785</v>
      </c>
      <c r="H7" s="155">
        <f>'Feuil1 ne pas supprimer'!H4</f>
        <v>9</v>
      </c>
      <c r="I7" s="156">
        <f>'Feuil1 ne pas supprimer'!I4</f>
        <v>725</v>
      </c>
      <c r="J7" s="93">
        <f>'Feuil1 ne pas supprimer'!K4</f>
        <v>107</v>
      </c>
      <c r="K7" s="8">
        <f aca="true" t="shared" si="2" ref="K7:K12">J7/I7*100</f>
        <v>14.758620689655173</v>
      </c>
      <c r="L7" s="93">
        <f>'Feuil1 ne pas supprimer'!N4</f>
        <v>296</v>
      </c>
      <c r="M7" s="8">
        <f aca="true" t="shared" si="3" ref="M7:M12">L7/I7*100</f>
        <v>40.827586206896555</v>
      </c>
      <c r="N7" s="93">
        <f>'Feuil1 ne pas supprimer'!Q4</f>
        <v>322</v>
      </c>
      <c r="O7" s="8">
        <f aca="true" t="shared" si="4" ref="O7:O12">N7/I7*100</f>
        <v>44.41379310344827</v>
      </c>
      <c r="P7" s="115"/>
      <c r="Q7" s="141"/>
      <c r="R7" s="115"/>
      <c r="S7" s="141"/>
      <c r="T7" s="115"/>
      <c r="U7" s="141"/>
      <c r="V7" s="115"/>
      <c r="W7" s="141"/>
      <c r="X7" s="115"/>
      <c r="Y7" s="141"/>
      <c r="Z7" s="115"/>
      <c r="AA7" s="141"/>
    </row>
    <row r="8" spans="1:27" ht="15">
      <c r="A8" s="133" t="s">
        <v>95</v>
      </c>
      <c r="B8" s="133" t="str">
        <f>'Feuil1 ne pas supprimer'!C5</f>
        <v>Arue</v>
      </c>
      <c r="C8" s="133">
        <f>'Feuil1 ne pas supprimer'!D5</f>
        <v>2</v>
      </c>
      <c r="D8" s="133">
        <f>'Feuil1 ne pas supprimer'!E5</f>
        <v>1339</v>
      </c>
      <c r="E8" s="133">
        <f>'Feuil1 ne pas supprimer'!F5</f>
        <v>853</v>
      </c>
      <c r="F8" s="133">
        <f t="shared" si="1"/>
        <v>486</v>
      </c>
      <c r="G8" s="154">
        <f t="shared" si="0"/>
        <v>63.7042569081404</v>
      </c>
      <c r="H8" s="155">
        <f>'Feuil1 ne pas supprimer'!H5</f>
        <v>9</v>
      </c>
      <c r="I8" s="156">
        <f>'Feuil1 ne pas supprimer'!I5</f>
        <v>844</v>
      </c>
      <c r="J8" s="93">
        <f>'Feuil1 ne pas supprimer'!K5</f>
        <v>133</v>
      </c>
      <c r="K8" s="8">
        <f t="shared" si="2"/>
        <v>15.758293838862558</v>
      </c>
      <c r="L8" s="93">
        <f>'Feuil1 ne pas supprimer'!N5</f>
        <v>358</v>
      </c>
      <c r="M8" s="8">
        <f t="shared" si="3"/>
        <v>42.41706161137441</v>
      </c>
      <c r="N8" s="93">
        <f>'Feuil1 ne pas supprimer'!Q5</f>
        <v>353</v>
      </c>
      <c r="O8" s="8">
        <f t="shared" si="4"/>
        <v>41.824644549763036</v>
      </c>
      <c r="P8" s="115"/>
      <c r="Q8" s="141"/>
      <c r="R8" s="115"/>
      <c r="S8" s="141"/>
      <c r="T8" s="115"/>
      <c r="U8" s="141"/>
      <c r="V8" s="115"/>
      <c r="W8" s="141"/>
      <c r="X8" s="115"/>
      <c r="Y8" s="141"/>
      <c r="Z8" s="115"/>
      <c r="AA8" s="141"/>
    </row>
    <row r="9" spans="1:27" ht="15">
      <c r="A9" s="133" t="s">
        <v>95</v>
      </c>
      <c r="B9" s="133" t="str">
        <f>'Feuil1 ne pas supprimer'!C6</f>
        <v>Arue</v>
      </c>
      <c r="C9" s="133">
        <f>'Feuil1 ne pas supprimer'!D6</f>
        <v>3</v>
      </c>
      <c r="D9" s="133">
        <f>'Feuil1 ne pas supprimer'!E6</f>
        <v>1014</v>
      </c>
      <c r="E9" s="133">
        <f>'Feuil1 ne pas supprimer'!F6</f>
        <v>663</v>
      </c>
      <c r="F9" s="133">
        <f t="shared" si="1"/>
        <v>351</v>
      </c>
      <c r="G9" s="154">
        <f t="shared" si="0"/>
        <v>65.38461538461539</v>
      </c>
      <c r="H9" s="155">
        <f>'Feuil1 ne pas supprimer'!H6</f>
        <v>4</v>
      </c>
      <c r="I9" s="156">
        <f>'Feuil1 ne pas supprimer'!I6</f>
        <v>659</v>
      </c>
      <c r="J9" s="93">
        <f>'Feuil1 ne pas supprimer'!K6</f>
        <v>187</v>
      </c>
      <c r="K9" s="8">
        <f t="shared" si="2"/>
        <v>28.376327769347498</v>
      </c>
      <c r="L9" s="93">
        <f>'Feuil1 ne pas supprimer'!N6</f>
        <v>339</v>
      </c>
      <c r="M9" s="8">
        <f t="shared" si="3"/>
        <v>51.441578148710164</v>
      </c>
      <c r="N9" s="93">
        <f>'Feuil1 ne pas supprimer'!Q6</f>
        <v>133</v>
      </c>
      <c r="O9" s="8">
        <f t="shared" si="4"/>
        <v>20.18209408194234</v>
      </c>
      <c r="P9" s="115"/>
      <c r="Q9" s="141"/>
      <c r="R9" s="115"/>
      <c r="S9" s="141"/>
      <c r="T9" s="115"/>
      <c r="U9" s="141"/>
      <c r="V9" s="115"/>
      <c r="W9" s="141"/>
      <c r="X9" s="115"/>
      <c r="Y9" s="141"/>
      <c r="Z9" s="115"/>
      <c r="AA9" s="141"/>
    </row>
    <row r="10" spans="1:27" ht="15">
      <c r="A10" s="133" t="s">
        <v>95</v>
      </c>
      <c r="B10" s="133" t="str">
        <f>'Feuil1 ne pas supprimer'!C7</f>
        <v>Arue</v>
      </c>
      <c r="C10" s="133">
        <f>'Feuil1 ne pas supprimer'!D7</f>
        <v>4</v>
      </c>
      <c r="D10" s="133">
        <f>'Feuil1 ne pas supprimer'!E7</f>
        <v>1065</v>
      </c>
      <c r="E10" s="133">
        <f>'Feuil1 ne pas supprimer'!F7</f>
        <v>726</v>
      </c>
      <c r="F10" s="133">
        <f t="shared" si="1"/>
        <v>339</v>
      </c>
      <c r="G10" s="154">
        <f t="shared" si="0"/>
        <v>68.16901408450704</v>
      </c>
      <c r="H10" s="155">
        <f>'Feuil1 ne pas supprimer'!H7</f>
        <v>7</v>
      </c>
      <c r="I10" s="156">
        <f>'Feuil1 ne pas supprimer'!I7</f>
        <v>719</v>
      </c>
      <c r="J10" s="93">
        <f>'Feuil1 ne pas supprimer'!K7</f>
        <v>78</v>
      </c>
      <c r="K10" s="8">
        <f t="shared" si="2"/>
        <v>10.848400556328233</v>
      </c>
      <c r="L10" s="93">
        <f>'Feuil1 ne pas supprimer'!N7</f>
        <v>311</v>
      </c>
      <c r="M10" s="8">
        <f t="shared" si="3"/>
        <v>43.254520166898466</v>
      </c>
      <c r="N10" s="93">
        <f>'Feuil1 ne pas supprimer'!Q7</f>
        <v>330</v>
      </c>
      <c r="O10" s="8">
        <f t="shared" si="4"/>
        <v>45.8970792767733</v>
      </c>
      <c r="P10" s="115"/>
      <c r="Q10" s="141"/>
      <c r="R10" s="115"/>
      <c r="S10" s="141"/>
      <c r="T10" s="115"/>
      <c r="U10" s="141"/>
      <c r="V10" s="115"/>
      <c r="W10" s="141"/>
      <c r="X10" s="115"/>
      <c r="Y10" s="141"/>
      <c r="Z10" s="115"/>
      <c r="AA10" s="141"/>
    </row>
    <row r="11" spans="1:27" ht="15">
      <c r="A11" s="133" t="s">
        <v>95</v>
      </c>
      <c r="B11" s="133" t="str">
        <f>'Feuil1 ne pas supprimer'!C8</f>
        <v>Arue</v>
      </c>
      <c r="C11" s="133">
        <f>'Feuil1 ne pas supprimer'!D8</f>
        <v>5</v>
      </c>
      <c r="D11" s="133">
        <f>'Feuil1 ne pas supprimer'!E8</f>
        <v>1678</v>
      </c>
      <c r="E11" s="133">
        <f>'Feuil1 ne pas supprimer'!F8</f>
        <v>1074</v>
      </c>
      <c r="F11" s="133">
        <f t="shared" si="1"/>
        <v>604</v>
      </c>
      <c r="G11" s="154">
        <f t="shared" si="0"/>
        <v>64.00476758045292</v>
      </c>
      <c r="H11" s="155">
        <f>'Feuil1 ne pas supprimer'!H8</f>
        <v>13</v>
      </c>
      <c r="I11" s="156">
        <f>'Feuil1 ne pas supprimer'!I8</f>
        <v>1061</v>
      </c>
      <c r="J11" s="93">
        <f>'Feuil1 ne pas supprimer'!K8</f>
        <v>290</v>
      </c>
      <c r="K11" s="8">
        <f t="shared" si="2"/>
        <v>27.332704995287465</v>
      </c>
      <c r="L11" s="93">
        <f>'Feuil1 ne pas supprimer'!N8</f>
        <v>443</v>
      </c>
      <c r="M11" s="8">
        <f t="shared" si="3"/>
        <v>41.75306314797361</v>
      </c>
      <c r="N11" s="93">
        <f>'Feuil1 ne pas supprimer'!Q8</f>
        <v>328</v>
      </c>
      <c r="O11" s="8">
        <f t="shared" si="4"/>
        <v>30.914231856738926</v>
      </c>
      <c r="P11" s="115"/>
      <c r="Q11" s="141"/>
      <c r="R11" s="115"/>
      <c r="S11" s="141"/>
      <c r="T11" s="115"/>
      <c r="U11" s="141"/>
      <c r="V11" s="115"/>
      <c r="W11" s="141"/>
      <c r="X11" s="115"/>
      <c r="Y11" s="141"/>
      <c r="Z11" s="115"/>
      <c r="AA11" s="141"/>
    </row>
    <row r="12" spans="1:27" ht="15">
      <c r="A12" s="133" t="s">
        <v>95</v>
      </c>
      <c r="B12" s="133" t="str">
        <f>'Feuil1 ne pas supprimer'!C9</f>
        <v>Arue</v>
      </c>
      <c r="C12" s="133">
        <f>'Feuil1 ne pas supprimer'!D9</f>
        <v>6</v>
      </c>
      <c r="D12" s="133">
        <f>'Feuil1 ne pas supprimer'!E9</f>
        <v>1172</v>
      </c>
      <c r="E12" s="133">
        <f>'Feuil1 ne pas supprimer'!F9</f>
        <v>758</v>
      </c>
      <c r="F12" s="133">
        <f t="shared" si="1"/>
        <v>414</v>
      </c>
      <c r="G12" s="154">
        <f t="shared" si="0"/>
        <v>64.67576791808874</v>
      </c>
      <c r="H12" s="155">
        <f>'Feuil1 ne pas supprimer'!H9</f>
        <v>4</v>
      </c>
      <c r="I12" s="156">
        <f>'Feuil1 ne pas supprimer'!I9</f>
        <v>754</v>
      </c>
      <c r="J12" s="93">
        <f>'Feuil1 ne pas supprimer'!K9</f>
        <v>150</v>
      </c>
      <c r="K12" s="8">
        <f t="shared" si="2"/>
        <v>19.893899204244033</v>
      </c>
      <c r="L12" s="93">
        <f>'Feuil1 ne pas supprimer'!N9</f>
        <v>340</v>
      </c>
      <c r="M12" s="8">
        <f t="shared" si="3"/>
        <v>45.09283819628647</v>
      </c>
      <c r="N12" s="93">
        <f>'Feuil1 ne pas supprimer'!Q9</f>
        <v>264</v>
      </c>
      <c r="O12" s="8">
        <f t="shared" si="4"/>
        <v>35.0132625994695</v>
      </c>
      <c r="P12" s="115"/>
      <c r="Q12" s="141"/>
      <c r="R12" s="115"/>
      <c r="S12" s="141"/>
      <c r="T12" s="115"/>
      <c r="U12" s="141"/>
      <c r="V12" s="115"/>
      <c r="W12" s="141"/>
      <c r="X12" s="115"/>
      <c r="Y12" s="141"/>
      <c r="Z12" s="115"/>
      <c r="AA12" s="141"/>
    </row>
    <row r="13" spans="1:27" ht="15">
      <c r="A13" s="3" t="s">
        <v>95</v>
      </c>
      <c r="B13" s="3" t="s">
        <v>159</v>
      </c>
      <c r="C13" s="3"/>
      <c r="D13" s="3">
        <f>SUM(D14:D23)</f>
        <v>12247</v>
      </c>
      <c r="E13" s="3">
        <f>SUM(E14:E23)</f>
        <v>8942</v>
      </c>
      <c r="F13" s="3">
        <f>D13-E13</f>
        <v>3305</v>
      </c>
      <c r="G13" s="14">
        <f t="shared" si="0"/>
        <v>73.01379929778722</v>
      </c>
      <c r="H13" s="91">
        <f>E13-I13</f>
        <v>62</v>
      </c>
      <c r="I13" s="97">
        <f>SUM(I14:I23)</f>
        <v>8880</v>
      </c>
      <c r="J13" s="91">
        <f>SUM(J14:J23)</f>
        <v>2891</v>
      </c>
      <c r="K13" s="16">
        <f>J13/$I13*100</f>
        <v>32.556306306306304</v>
      </c>
      <c r="L13" s="91">
        <f>SUM(L14:L23)</f>
        <v>3782</v>
      </c>
      <c r="M13" s="16">
        <f>L13/$I13*100</f>
        <v>42.59009009009009</v>
      </c>
      <c r="N13" s="91">
        <f>SUM(N14:N23)</f>
        <v>2207</v>
      </c>
      <c r="O13" s="16">
        <f>N13/$I13*100</f>
        <v>24.853603603603602</v>
      </c>
      <c r="P13" s="120"/>
      <c r="Q13" s="153"/>
      <c r="R13" s="120"/>
      <c r="S13" s="153"/>
      <c r="T13" s="120"/>
      <c r="U13" s="153"/>
      <c r="V13" s="120"/>
      <c r="W13" s="153"/>
      <c r="X13" s="120"/>
      <c r="Y13" s="153"/>
      <c r="Z13" s="120"/>
      <c r="AA13" s="153"/>
    </row>
    <row r="14" spans="1:27" ht="15">
      <c r="A14" s="133" t="s">
        <v>95</v>
      </c>
      <c r="B14" s="133" t="str">
        <f>'Feuil1 ne pas supprimer'!C10</f>
        <v>Moorea-Maiao</v>
      </c>
      <c r="C14" s="133">
        <f>'Feuil1 ne pas supprimer'!D10</f>
        <v>1</v>
      </c>
      <c r="D14" s="133">
        <f>'Feuil1 ne pas supprimer'!E10</f>
        <v>1127</v>
      </c>
      <c r="E14" s="133">
        <f>'Feuil1 ne pas supprimer'!F10</f>
        <v>806</v>
      </c>
      <c r="F14" s="133">
        <f>D14-E14</f>
        <v>321</v>
      </c>
      <c r="G14" s="154">
        <f t="shared" si="0"/>
        <v>71.5173025732032</v>
      </c>
      <c r="H14" s="155">
        <f>'Feuil1 ne pas supprimer'!H10</f>
        <v>9</v>
      </c>
      <c r="I14" s="156">
        <f>'Feuil1 ne pas supprimer'!I10</f>
        <v>797</v>
      </c>
      <c r="J14" s="93">
        <f>'Feuil1 ne pas supprimer'!K10</f>
        <v>301</v>
      </c>
      <c r="K14" s="8">
        <f aca="true" t="shared" si="5" ref="K14:K23">J14/I14*100</f>
        <v>37.76662484316186</v>
      </c>
      <c r="L14" s="93">
        <f>'Feuil1 ne pas supprimer'!N10</f>
        <v>253</v>
      </c>
      <c r="M14" s="8">
        <f aca="true" t="shared" si="6" ref="M14:M23">L14/I14*100</f>
        <v>31.74404015056462</v>
      </c>
      <c r="N14" s="93">
        <f>'Feuil1 ne pas supprimer'!Q10</f>
        <v>243</v>
      </c>
      <c r="O14" s="8">
        <f aca="true" t="shared" si="7" ref="O14:O23">N14/I14*100</f>
        <v>30.489335006273528</v>
      </c>
      <c r="P14" s="115"/>
      <c r="Q14" s="141"/>
      <c r="R14" s="115"/>
      <c r="S14" s="141"/>
      <c r="T14" s="115"/>
      <c r="U14" s="141"/>
      <c r="V14" s="115"/>
      <c r="W14" s="141"/>
      <c r="X14" s="115"/>
      <c r="Y14" s="141"/>
      <c r="Z14" s="115"/>
      <c r="AA14" s="141"/>
    </row>
    <row r="15" spans="1:27" ht="15">
      <c r="A15" s="133" t="s">
        <v>95</v>
      </c>
      <c r="B15" s="133" t="str">
        <f>'Feuil1 ne pas supprimer'!C11</f>
        <v>Moorea-Maiao</v>
      </c>
      <c r="C15" s="133">
        <f>'Feuil1 ne pas supprimer'!D11</f>
        <v>2</v>
      </c>
      <c r="D15" s="133">
        <f>'Feuil1 ne pas supprimer'!E11</f>
        <v>1404</v>
      </c>
      <c r="E15" s="133">
        <f>'Feuil1 ne pas supprimer'!F11</f>
        <v>1101</v>
      </c>
      <c r="F15" s="133">
        <f aca="true" t="shared" si="8" ref="F15:F23">D15-E15</f>
        <v>303</v>
      </c>
      <c r="G15" s="154">
        <f aca="true" t="shared" si="9" ref="G15:G73">E15/D15*100</f>
        <v>78.41880341880342</v>
      </c>
      <c r="H15" s="155">
        <f>'Feuil1 ne pas supprimer'!H11</f>
        <v>5</v>
      </c>
      <c r="I15" s="156">
        <f>'Feuil1 ne pas supprimer'!I11</f>
        <v>1096</v>
      </c>
      <c r="J15" s="93">
        <f>'Feuil1 ne pas supprimer'!K11</f>
        <v>418</v>
      </c>
      <c r="K15" s="8">
        <f t="shared" si="5"/>
        <v>38.13868613138686</v>
      </c>
      <c r="L15" s="93">
        <f>'Feuil1 ne pas supprimer'!N11</f>
        <v>505</v>
      </c>
      <c r="M15" s="8">
        <f t="shared" si="6"/>
        <v>46.07664233576642</v>
      </c>
      <c r="N15" s="93">
        <f>'Feuil1 ne pas supprimer'!Q11</f>
        <v>173</v>
      </c>
      <c r="O15" s="8">
        <f t="shared" si="7"/>
        <v>15.784671532846714</v>
      </c>
      <c r="P15" s="115"/>
      <c r="Q15" s="141"/>
      <c r="R15" s="115"/>
      <c r="S15" s="141"/>
      <c r="T15" s="115"/>
      <c r="U15" s="141"/>
      <c r="V15" s="115"/>
      <c r="W15" s="141"/>
      <c r="X15" s="115"/>
      <c r="Y15" s="141"/>
      <c r="Z15" s="115"/>
      <c r="AA15" s="141"/>
    </row>
    <row r="16" spans="1:27" ht="15">
      <c r="A16" s="133" t="s">
        <v>95</v>
      </c>
      <c r="B16" s="133" t="str">
        <f>'Feuil1 ne pas supprimer'!C12</f>
        <v>Moorea-Maiao</v>
      </c>
      <c r="C16" s="133">
        <f>'Feuil1 ne pas supprimer'!D12</f>
        <v>3</v>
      </c>
      <c r="D16" s="133">
        <f>'Feuil1 ne pas supprimer'!E12</f>
        <v>2001</v>
      </c>
      <c r="E16" s="133">
        <f>'Feuil1 ne pas supprimer'!F12</f>
        <v>1406</v>
      </c>
      <c r="F16" s="133">
        <f t="shared" si="8"/>
        <v>595</v>
      </c>
      <c r="G16" s="154">
        <f t="shared" si="9"/>
        <v>70.26486756621689</v>
      </c>
      <c r="H16" s="155">
        <f>'Feuil1 ne pas supprimer'!H12</f>
        <v>11</v>
      </c>
      <c r="I16" s="156">
        <f>'Feuil1 ne pas supprimer'!I12</f>
        <v>1395</v>
      </c>
      <c r="J16" s="93">
        <f>'Feuil1 ne pas supprimer'!K12</f>
        <v>341</v>
      </c>
      <c r="K16" s="8">
        <f t="shared" si="5"/>
        <v>24.444444444444443</v>
      </c>
      <c r="L16" s="93">
        <f>'Feuil1 ne pas supprimer'!N12</f>
        <v>569</v>
      </c>
      <c r="M16" s="8">
        <f t="shared" si="6"/>
        <v>40.78853046594982</v>
      </c>
      <c r="N16" s="93">
        <f>'Feuil1 ne pas supprimer'!Q12</f>
        <v>485</v>
      </c>
      <c r="O16" s="8">
        <f t="shared" si="7"/>
        <v>34.76702508960574</v>
      </c>
      <c r="P16" s="115"/>
      <c r="Q16" s="141"/>
      <c r="R16" s="115"/>
      <c r="S16" s="141"/>
      <c r="T16" s="115"/>
      <c r="U16" s="141"/>
      <c r="V16" s="115"/>
      <c r="W16" s="141"/>
      <c r="X16" s="115"/>
      <c r="Y16" s="141"/>
      <c r="Z16" s="115"/>
      <c r="AA16" s="141"/>
    </row>
    <row r="17" spans="1:27" ht="15">
      <c r="A17" s="133" t="s">
        <v>95</v>
      </c>
      <c r="B17" s="133" t="str">
        <f>'Feuil1 ne pas supprimer'!C13</f>
        <v>Moorea-Maiao</v>
      </c>
      <c r="C17" s="133">
        <f>'Feuil1 ne pas supprimer'!D13</f>
        <v>4</v>
      </c>
      <c r="D17" s="133">
        <f>'Feuil1 ne pas supprimer'!E13</f>
        <v>1440</v>
      </c>
      <c r="E17" s="133">
        <f>'Feuil1 ne pas supprimer'!F13</f>
        <v>1120</v>
      </c>
      <c r="F17" s="133">
        <f t="shared" si="8"/>
        <v>320</v>
      </c>
      <c r="G17" s="154">
        <f t="shared" si="9"/>
        <v>77.77777777777779</v>
      </c>
      <c r="H17" s="155">
        <f>'Feuil1 ne pas supprimer'!H13</f>
        <v>13</v>
      </c>
      <c r="I17" s="156">
        <f>'Feuil1 ne pas supprimer'!I13</f>
        <v>1107</v>
      </c>
      <c r="J17" s="93">
        <f>'Feuil1 ne pas supprimer'!K13</f>
        <v>331</v>
      </c>
      <c r="K17" s="8">
        <f t="shared" si="5"/>
        <v>29.90063233965673</v>
      </c>
      <c r="L17" s="93">
        <f>'Feuil1 ne pas supprimer'!N13</f>
        <v>508</v>
      </c>
      <c r="M17" s="8">
        <f t="shared" si="6"/>
        <v>45.88979223125564</v>
      </c>
      <c r="N17" s="93">
        <f>'Feuil1 ne pas supprimer'!Q13</f>
        <v>268</v>
      </c>
      <c r="O17" s="8">
        <f t="shared" si="7"/>
        <v>24.209575429087625</v>
      </c>
      <c r="P17" s="115"/>
      <c r="Q17" s="141"/>
      <c r="R17" s="115"/>
      <c r="S17" s="141"/>
      <c r="T17" s="115"/>
      <c r="U17" s="141"/>
      <c r="V17" s="115"/>
      <c r="W17" s="141"/>
      <c r="X17" s="115"/>
      <c r="Y17" s="141"/>
      <c r="Z17" s="115"/>
      <c r="AA17" s="141"/>
    </row>
    <row r="18" spans="1:27" ht="15">
      <c r="A18" s="133" t="s">
        <v>95</v>
      </c>
      <c r="B18" s="133" t="str">
        <f>'Feuil1 ne pas supprimer'!C14</f>
        <v>Moorea-Maiao</v>
      </c>
      <c r="C18" s="133">
        <f>'Feuil1 ne pas supprimer'!D14</f>
        <v>5</v>
      </c>
      <c r="D18" s="133">
        <f>'Feuil1 ne pas supprimer'!E14</f>
        <v>1614</v>
      </c>
      <c r="E18" s="133">
        <f>'Feuil1 ne pas supprimer'!F14</f>
        <v>1188</v>
      </c>
      <c r="F18" s="133">
        <f t="shared" si="8"/>
        <v>426</v>
      </c>
      <c r="G18" s="154">
        <f t="shared" si="9"/>
        <v>73.60594795539033</v>
      </c>
      <c r="H18" s="155">
        <f>'Feuil1 ne pas supprimer'!H14</f>
        <v>5</v>
      </c>
      <c r="I18" s="156">
        <f>'Feuil1 ne pas supprimer'!I14</f>
        <v>1183</v>
      </c>
      <c r="J18" s="93">
        <f>'Feuil1 ne pas supprimer'!K14</f>
        <v>266</v>
      </c>
      <c r="K18" s="8">
        <f t="shared" si="5"/>
        <v>22.485207100591715</v>
      </c>
      <c r="L18" s="93">
        <f>'Feuil1 ne pas supprimer'!N14</f>
        <v>555</v>
      </c>
      <c r="M18" s="8">
        <f t="shared" si="6"/>
        <v>46.91462383770076</v>
      </c>
      <c r="N18" s="93">
        <f>'Feuil1 ne pas supprimer'!Q14</f>
        <v>362</v>
      </c>
      <c r="O18" s="8">
        <f t="shared" si="7"/>
        <v>30.600169061707522</v>
      </c>
      <c r="P18" s="115"/>
      <c r="Q18" s="141"/>
      <c r="R18" s="115"/>
      <c r="S18" s="141"/>
      <c r="T18" s="115"/>
      <c r="U18" s="141"/>
      <c r="V18" s="115"/>
      <c r="W18" s="141"/>
      <c r="X18" s="115"/>
      <c r="Y18" s="141"/>
      <c r="Z18" s="115"/>
      <c r="AA18" s="141"/>
    </row>
    <row r="19" spans="1:27" ht="15">
      <c r="A19" s="133" t="s">
        <v>95</v>
      </c>
      <c r="B19" s="133" t="str">
        <f>'Feuil1 ne pas supprimer'!C15</f>
        <v>Moorea-Maiao</v>
      </c>
      <c r="C19" s="133">
        <f>'Feuil1 ne pas supprimer'!D15</f>
        <v>6</v>
      </c>
      <c r="D19" s="133">
        <f>'Feuil1 ne pas supprimer'!E15</f>
        <v>872</v>
      </c>
      <c r="E19" s="133">
        <f>'Feuil1 ne pas supprimer'!F15</f>
        <v>619</v>
      </c>
      <c r="F19" s="133">
        <f t="shared" si="8"/>
        <v>253</v>
      </c>
      <c r="G19" s="154">
        <f t="shared" si="9"/>
        <v>70.9862385321101</v>
      </c>
      <c r="H19" s="155">
        <f>'Feuil1 ne pas supprimer'!H15</f>
        <v>7</v>
      </c>
      <c r="I19" s="156">
        <f>'Feuil1 ne pas supprimer'!I15</f>
        <v>612</v>
      </c>
      <c r="J19" s="93">
        <f>'Feuil1 ne pas supprimer'!K15</f>
        <v>199</v>
      </c>
      <c r="K19" s="8">
        <f t="shared" si="5"/>
        <v>32.51633986928105</v>
      </c>
      <c r="L19" s="93">
        <f>'Feuil1 ne pas supprimer'!N15</f>
        <v>282</v>
      </c>
      <c r="M19" s="8">
        <f t="shared" si="6"/>
        <v>46.07843137254902</v>
      </c>
      <c r="N19" s="93">
        <f>'Feuil1 ne pas supprimer'!Q15</f>
        <v>131</v>
      </c>
      <c r="O19" s="8">
        <f t="shared" si="7"/>
        <v>21.405228758169933</v>
      </c>
      <c r="P19" s="115"/>
      <c r="Q19" s="141"/>
      <c r="R19" s="115"/>
      <c r="S19" s="141"/>
      <c r="T19" s="115"/>
      <c r="U19" s="141"/>
      <c r="V19" s="115"/>
      <c r="W19" s="141"/>
      <c r="X19" s="115"/>
      <c r="Y19" s="141"/>
      <c r="Z19" s="115"/>
      <c r="AA19" s="141"/>
    </row>
    <row r="20" spans="1:27" ht="15">
      <c r="A20" s="133" t="s">
        <v>95</v>
      </c>
      <c r="B20" s="133" t="str">
        <f>'Feuil1 ne pas supprimer'!C16</f>
        <v>Moorea-Maiao</v>
      </c>
      <c r="C20" s="133">
        <f>'Feuil1 ne pas supprimer'!D16</f>
        <v>7</v>
      </c>
      <c r="D20" s="133">
        <f>'Feuil1 ne pas supprimer'!E16</f>
        <v>956</v>
      </c>
      <c r="E20" s="133">
        <f>'Feuil1 ne pas supprimer'!F16</f>
        <v>713</v>
      </c>
      <c r="F20" s="133">
        <f t="shared" si="8"/>
        <v>243</v>
      </c>
      <c r="G20" s="154">
        <f t="shared" si="9"/>
        <v>74.581589958159</v>
      </c>
      <c r="H20" s="155">
        <f>'Feuil1 ne pas supprimer'!H16</f>
        <v>5</v>
      </c>
      <c r="I20" s="156">
        <f>'Feuil1 ne pas supprimer'!I16</f>
        <v>708</v>
      </c>
      <c r="J20" s="93">
        <f>'Feuil1 ne pas supprimer'!K16</f>
        <v>273</v>
      </c>
      <c r="K20" s="8">
        <f t="shared" si="5"/>
        <v>38.559322033898304</v>
      </c>
      <c r="L20" s="93">
        <f>'Feuil1 ne pas supprimer'!N16</f>
        <v>328</v>
      </c>
      <c r="M20" s="8">
        <f t="shared" si="6"/>
        <v>46.32768361581921</v>
      </c>
      <c r="N20" s="93">
        <f>'Feuil1 ne pas supprimer'!Q16</f>
        <v>107</v>
      </c>
      <c r="O20" s="8">
        <f t="shared" si="7"/>
        <v>15.112994350282486</v>
      </c>
      <c r="P20" s="115"/>
      <c r="Q20" s="141"/>
      <c r="R20" s="115"/>
      <c r="S20" s="141"/>
      <c r="T20" s="115"/>
      <c r="U20" s="141"/>
      <c r="V20" s="115"/>
      <c r="W20" s="141"/>
      <c r="X20" s="115"/>
      <c r="Y20" s="141"/>
      <c r="Z20" s="115"/>
      <c r="AA20" s="141"/>
    </row>
    <row r="21" spans="1:27" ht="15">
      <c r="A21" s="133" t="s">
        <v>95</v>
      </c>
      <c r="B21" s="133" t="str">
        <f>'Feuil1 ne pas supprimer'!C17</f>
        <v>Moorea-Maiao</v>
      </c>
      <c r="C21" s="133">
        <f>'Feuil1 ne pas supprimer'!D17</f>
        <v>8</v>
      </c>
      <c r="D21" s="133">
        <f>'Feuil1 ne pas supprimer'!E17</f>
        <v>1371</v>
      </c>
      <c r="E21" s="133">
        <f>'Feuil1 ne pas supprimer'!F17</f>
        <v>944</v>
      </c>
      <c r="F21" s="133">
        <f t="shared" si="8"/>
        <v>427</v>
      </c>
      <c r="G21" s="154">
        <f t="shared" si="9"/>
        <v>68.85485047410648</v>
      </c>
      <c r="H21" s="155">
        <f>'Feuil1 ne pas supprimer'!H17</f>
        <v>5</v>
      </c>
      <c r="I21" s="156">
        <f>'Feuil1 ne pas supprimer'!I17</f>
        <v>939</v>
      </c>
      <c r="J21" s="93">
        <f>'Feuil1 ne pas supprimer'!K17</f>
        <v>418</v>
      </c>
      <c r="K21" s="8">
        <f t="shared" si="5"/>
        <v>44.515441959531415</v>
      </c>
      <c r="L21" s="93">
        <f>'Feuil1 ne pas supprimer'!N17</f>
        <v>353</v>
      </c>
      <c r="M21" s="8">
        <f t="shared" si="6"/>
        <v>37.59318423855165</v>
      </c>
      <c r="N21" s="93">
        <f>'Feuil1 ne pas supprimer'!Q17</f>
        <v>168</v>
      </c>
      <c r="O21" s="8">
        <f t="shared" si="7"/>
        <v>17.89137380191693</v>
      </c>
      <c r="P21" s="115"/>
      <c r="Q21" s="141"/>
      <c r="R21" s="115"/>
      <c r="S21" s="141"/>
      <c r="T21" s="115"/>
      <c r="U21" s="141"/>
      <c r="V21" s="115"/>
      <c r="W21" s="141"/>
      <c r="X21" s="115"/>
      <c r="Y21" s="141"/>
      <c r="Z21" s="115"/>
      <c r="AA21" s="141"/>
    </row>
    <row r="22" spans="1:27" ht="15">
      <c r="A22" s="133" t="s">
        <v>95</v>
      </c>
      <c r="B22" s="133" t="str">
        <f>'Feuil1 ne pas supprimer'!C18</f>
        <v>Moorea-Maiao</v>
      </c>
      <c r="C22" s="133">
        <f>'Feuil1 ne pas supprimer'!D18</f>
        <v>9</v>
      </c>
      <c r="D22" s="133">
        <f>'Feuil1 ne pas supprimer'!E18</f>
        <v>1239</v>
      </c>
      <c r="E22" s="133">
        <f>'Feuil1 ne pas supprimer'!F18</f>
        <v>880</v>
      </c>
      <c r="F22" s="133">
        <f t="shared" si="8"/>
        <v>359</v>
      </c>
      <c r="G22" s="154">
        <f t="shared" si="9"/>
        <v>71.02502017756255</v>
      </c>
      <c r="H22" s="155">
        <f>'Feuil1 ne pas supprimer'!H18</f>
        <v>2</v>
      </c>
      <c r="I22" s="156">
        <f>'Feuil1 ne pas supprimer'!I18</f>
        <v>878</v>
      </c>
      <c r="J22" s="93">
        <f>'Feuil1 ne pas supprimer'!K18</f>
        <v>310</v>
      </c>
      <c r="K22" s="8">
        <f t="shared" si="5"/>
        <v>35.30751708428246</v>
      </c>
      <c r="L22" s="93">
        <f>'Feuil1 ne pas supprimer'!N18</f>
        <v>348</v>
      </c>
      <c r="M22" s="8">
        <f t="shared" si="6"/>
        <v>39.63553530751708</v>
      </c>
      <c r="N22" s="93">
        <f>'Feuil1 ne pas supprimer'!Q18</f>
        <v>220</v>
      </c>
      <c r="O22" s="8">
        <f t="shared" si="7"/>
        <v>25.05694760820046</v>
      </c>
      <c r="P22" s="115"/>
      <c r="Q22" s="141"/>
      <c r="R22" s="115"/>
      <c r="S22" s="141"/>
      <c r="T22" s="115"/>
      <c r="U22" s="141"/>
      <c r="V22" s="115"/>
      <c r="W22" s="141"/>
      <c r="X22" s="115"/>
      <c r="Y22" s="141"/>
      <c r="Z22" s="115"/>
      <c r="AA22" s="141"/>
    </row>
    <row r="23" spans="1:27" ht="15">
      <c r="A23" s="133" t="s">
        <v>95</v>
      </c>
      <c r="B23" s="133" t="str">
        <f>'Feuil1 ne pas supprimer'!C19</f>
        <v>Moorea-Maiao</v>
      </c>
      <c r="C23" s="133">
        <f>'Feuil1 ne pas supprimer'!D19</f>
        <v>10</v>
      </c>
      <c r="D23" s="133">
        <f>'Feuil1 ne pas supprimer'!E19</f>
        <v>223</v>
      </c>
      <c r="E23" s="133">
        <f>'Feuil1 ne pas supprimer'!F19</f>
        <v>165</v>
      </c>
      <c r="F23" s="133">
        <f t="shared" si="8"/>
        <v>58</v>
      </c>
      <c r="G23" s="154">
        <f t="shared" si="9"/>
        <v>73.99103139013454</v>
      </c>
      <c r="H23" s="155">
        <f>'Feuil1 ne pas supprimer'!H19</f>
        <v>0</v>
      </c>
      <c r="I23" s="156">
        <f>'Feuil1 ne pas supprimer'!I19</f>
        <v>165</v>
      </c>
      <c r="J23" s="93">
        <f>'Feuil1 ne pas supprimer'!K19</f>
        <v>34</v>
      </c>
      <c r="K23" s="8">
        <f t="shared" si="5"/>
        <v>20.606060606060606</v>
      </c>
      <c r="L23" s="93">
        <f>'Feuil1 ne pas supprimer'!N19</f>
        <v>81</v>
      </c>
      <c r="M23" s="8">
        <f t="shared" si="6"/>
        <v>49.09090909090909</v>
      </c>
      <c r="N23" s="93">
        <f>'Feuil1 ne pas supprimer'!Q19</f>
        <v>50</v>
      </c>
      <c r="O23" s="8">
        <f t="shared" si="7"/>
        <v>30.303030303030305</v>
      </c>
      <c r="P23" s="115"/>
      <c r="Q23" s="141"/>
      <c r="R23" s="115"/>
      <c r="S23" s="141"/>
      <c r="T23" s="115"/>
      <c r="U23" s="141"/>
      <c r="V23" s="115"/>
      <c r="W23" s="141"/>
      <c r="X23" s="115"/>
      <c r="Y23" s="141"/>
      <c r="Z23" s="115"/>
      <c r="AA23" s="141"/>
    </row>
    <row r="24" spans="1:27" ht="15">
      <c r="A24" s="3" t="s">
        <v>95</v>
      </c>
      <c r="B24" s="3" t="s">
        <v>161</v>
      </c>
      <c r="C24" s="3"/>
      <c r="D24" s="91">
        <f>SUM(D25:D39)</f>
        <v>18561</v>
      </c>
      <c r="E24" s="91">
        <f>SUM(E25:E39)</f>
        <v>12703</v>
      </c>
      <c r="F24" s="91">
        <f>D24-E24</f>
        <v>5858</v>
      </c>
      <c r="G24" s="14">
        <f>E24/D24*100</f>
        <v>68.43920047411238</v>
      </c>
      <c r="H24" s="91">
        <f>E24-I24</f>
        <v>165</v>
      </c>
      <c r="I24" s="97">
        <f>SUM(I25:I39)</f>
        <v>12538</v>
      </c>
      <c r="J24" s="91">
        <f>SUM(J25:J39)</f>
        <v>3331</v>
      </c>
      <c r="K24" s="16">
        <f>J24/$I24*100</f>
        <v>26.567235603764555</v>
      </c>
      <c r="L24" s="91">
        <f>SUM(L25:L39)</f>
        <v>5905</v>
      </c>
      <c r="M24" s="16">
        <f>L24/$I24*100</f>
        <v>47.09682565002392</v>
      </c>
      <c r="N24" s="91">
        <f>SUM(N25:N39)</f>
        <v>3302</v>
      </c>
      <c r="O24" s="16">
        <f>N24/$I24*100</f>
        <v>26.335938746211518</v>
      </c>
      <c r="P24" s="120"/>
      <c r="Q24" s="153"/>
      <c r="R24" s="120"/>
      <c r="S24" s="153"/>
      <c r="T24" s="120"/>
      <c r="U24" s="153"/>
      <c r="V24" s="120"/>
      <c r="W24" s="153"/>
      <c r="X24" s="120"/>
      <c r="Y24" s="153"/>
      <c r="Z24" s="120"/>
      <c r="AA24" s="153"/>
    </row>
    <row r="25" spans="1:27" ht="15">
      <c r="A25" s="133" t="s">
        <v>95</v>
      </c>
      <c r="B25" s="133" t="str">
        <f>'Feuil1 ne pas supprimer'!C20</f>
        <v>Papeete</v>
      </c>
      <c r="C25" s="133">
        <f>'Feuil1 ne pas supprimer'!D20</f>
        <v>1</v>
      </c>
      <c r="D25" s="155">
        <f>'Feuil1 ne pas supprimer'!E20</f>
        <v>1318</v>
      </c>
      <c r="E25" s="155">
        <f>'Feuil1 ne pas supprimer'!F20</f>
        <v>846</v>
      </c>
      <c r="F25" s="155">
        <f>D25-E25</f>
        <v>472</v>
      </c>
      <c r="G25" s="154">
        <f t="shared" si="9"/>
        <v>64.18816388467374</v>
      </c>
      <c r="H25" s="155">
        <f>'Feuil1 ne pas supprimer'!H20</f>
        <v>18</v>
      </c>
      <c r="I25" s="156">
        <f>'Feuil1 ne pas supprimer'!I20</f>
        <v>828</v>
      </c>
      <c r="J25" s="93">
        <f>'Feuil1 ne pas supprimer'!K20</f>
        <v>106</v>
      </c>
      <c r="K25" s="8">
        <f aca="true" t="shared" si="10" ref="K25:K39">J25/I25*100</f>
        <v>12.80193236714976</v>
      </c>
      <c r="L25" s="93">
        <f>'Feuil1 ne pas supprimer'!N20</f>
        <v>409</v>
      </c>
      <c r="M25" s="8">
        <f aca="true" t="shared" si="11" ref="M25:M39">L25/I25*100</f>
        <v>49.39613526570048</v>
      </c>
      <c r="N25" s="93">
        <f>'Feuil1 ne pas supprimer'!Q20</f>
        <v>313</v>
      </c>
      <c r="O25" s="8">
        <f aca="true" t="shared" si="12" ref="O25:O39">N25/I25*100</f>
        <v>37.80193236714976</v>
      </c>
      <c r="P25" s="115"/>
      <c r="Q25" s="141"/>
      <c r="R25" s="115"/>
      <c r="S25" s="141"/>
      <c r="T25" s="115"/>
      <c r="U25" s="141"/>
      <c r="V25" s="115"/>
      <c r="W25" s="141"/>
      <c r="X25" s="115"/>
      <c r="Y25" s="141"/>
      <c r="Z25" s="115"/>
      <c r="AA25" s="141"/>
    </row>
    <row r="26" spans="1:27" ht="15">
      <c r="A26" s="133" t="s">
        <v>95</v>
      </c>
      <c r="B26" s="133" t="str">
        <f>'Feuil1 ne pas supprimer'!C21</f>
        <v>Papeete</v>
      </c>
      <c r="C26" s="133">
        <f>'Feuil1 ne pas supprimer'!D21</f>
        <v>2</v>
      </c>
      <c r="D26" s="155">
        <f>'Feuil1 ne pas supprimer'!E21</f>
        <v>1244</v>
      </c>
      <c r="E26" s="155">
        <f>'Feuil1 ne pas supprimer'!F21</f>
        <v>866</v>
      </c>
      <c r="F26" s="155">
        <f aca="true" t="shared" si="13" ref="F26:F39">D26-E26</f>
        <v>378</v>
      </c>
      <c r="G26" s="154">
        <f t="shared" si="9"/>
        <v>69.61414790996785</v>
      </c>
      <c r="H26" s="155">
        <f>'Feuil1 ne pas supprimer'!H21</f>
        <v>8</v>
      </c>
      <c r="I26" s="156">
        <f>'Feuil1 ne pas supprimer'!I21</f>
        <v>858</v>
      </c>
      <c r="J26" s="93">
        <f>'Feuil1 ne pas supprimer'!K21</f>
        <v>239</v>
      </c>
      <c r="K26" s="8">
        <f t="shared" si="10"/>
        <v>27.855477855477854</v>
      </c>
      <c r="L26" s="93">
        <f>'Feuil1 ne pas supprimer'!N21</f>
        <v>412</v>
      </c>
      <c r="M26" s="8">
        <f t="shared" si="11"/>
        <v>48.01864801864802</v>
      </c>
      <c r="N26" s="93">
        <f>'Feuil1 ne pas supprimer'!Q21</f>
        <v>207</v>
      </c>
      <c r="O26" s="8">
        <f t="shared" si="12"/>
        <v>24.125874125874127</v>
      </c>
      <c r="P26" s="115"/>
      <c r="Q26" s="141"/>
      <c r="R26" s="115"/>
      <c r="S26" s="141"/>
      <c r="T26" s="115"/>
      <c r="U26" s="141"/>
      <c r="V26" s="115"/>
      <c r="W26" s="141"/>
      <c r="X26" s="115"/>
      <c r="Y26" s="141"/>
      <c r="Z26" s="115"/>
      <c r="AA26" s="141"/>
    </row>
    <row r="27" spans="1:27" ht="15">
      <c r="A27" s="133" t="s">
        <v>95</v>
      </c>
      <c r="B27" s="133" t="str">
        <f>'Feuil1 ne pas supprimer'!C22</f>
        <v>Papeete</v>
      </c>
      <c r="C27" s="133">
        <f>'Feuil1 ne pas supprimer'!D22</f>
        <v>3</v>
      </c>
      <c r="D27" s="155">
        <f>'Feuil1 ne pas supprimer'!E22</f>
        <v>1023</v>
      </c>
      <c r="E27" s="155">
        <f>'Feuil1 ne pas supprimer'!F22</f>
        <v>713</v>
      </c>
      <c r="F27" s="155">
        <f t="shared" si="13"/>
        <v>310</v>
      </c>
      <c r="G27" s="154">
        <f t="shared" si="9"/>
        <v>69.6969696969697</v>
      </c>
      <c r="H27" s="155">
        <f>'Feuil1 ne pas supprimer'!H22</f>
        <v>6</v>
      </c>
      <c r="I27" s="156">
        <f>'Feuil1 ne pas supprimer'!I22</f>
        <v>707</v>
      </c>
      <c r="J27" s="93">
        <f>'Feuil1 ne pas supprimer'!K22</f>
        <v>204</v>
      </c>
      <c r="K27" s="8">
        <f t="shared" si="10"/>
        <v>28.854314002828858</v>
      </c>
      <c r="L27" s="93">
        <f>'Feuil1 ne pas supprimer'!N22</f>
        <v>299</v>
      </c>
      <c r="M27" s="8">
        <f t="shared" si="11"/>
        <v>42.29137199434229</v>
      </c>
      <c r="N27" s="93">
        <f>'Feuil1 ne pas supprimer'!Q22</f>
        <v>204</v>
      </c>
      <c r="O27" s="8">
        <f t="shared" si="12"/>
        <v>28.854314002828858</v>
      </c>
      <c r="P27" s="115"/>
      <c r="Q27" s="141"/>
      <c r="R27" s="115"/>
      <c r="S27" s="141"/>
      <c r="T27" s="115"/>
      <c r="U27" s="141"/>
      <c r="V27" s="115"/>
      <c r="W27" s="141"/>
      <c r="X27" s="115"/>
      <c r="Y27" s="141"/>
      <c r="Z27" s="115"/>
      <c r="AA27" s="141"/>
    </row>
    <row r="28" spans="1:27" ht="15">
      <c r="A28" s="133" t="s">
        <v>95</v>
      </c>
      <c r="B28" s="133" t="str">
        <f>'Feuil1 ne pas supprimer'!C23</f>
        <v>Papeete</v>
      </c>
      <c r="C28" s="133">
        <f>'Feuil1 ne pas supprimer'!D23</f>
        <v>4</v>
      </c>
      <c r="D28" s="155">
        <f>'Feuil1 ne pas supprimer'!E23</f>
        <v>1485</v>
      </c>
      <c r="E28" s="155">
        <f>'Feuil1 ne pas supprimer'!F23</f>
        <v>1047</v>
      </c>
      <c r="F28" s="155">
        <f t="shared" si="13"/>
        <v>438</v>
      </c>
      <c r="G28" s="154">
        <f t="shared" si="9"/>
        <v>70.5050505050505</v>
      </c>
      <c r="H28" s="155">
        <f>'Feuil1 ne pas supprimer'!H23</f>
        <v>10</v>
      </c>
      <c r="I28" s="156">
        <f>'Feuil1 ne pas supprimer'!I23</f>
        <v>1037</v>
      </c>
      <c r="J28" s="93">
        <f>'Feuil1 ne pas supprimer'!K23</f>
        <v>330</v>
      </c>
      <c r="K28" s="8">
        <f t="shared" si="10"/>
        <v>31.822565091610418</v>
      </c>
      <c r="L28" s="93">
        <f>'Feuil1 ne pas supprimer'!N23</f>
        <v>418</v>
      </c>
      <c r="M28" s="8">
        <f t="shared" si="11"/>
        <v>40.30858244937319</v>
      </c>
      <c r="N28" s="93">
        <f>'Feuil1 ne pas supprimer'!Q23</f>
        <v>289</v>
      </c>
      <c r="O28" s="8">
        <f t="shared" si="12"/>
        <v>27.86885245901639</v>
      </c>
      <c r="P28" s="115"/>
      <c r="Q28" s="141"/>
      <c r="R28" s="115"/>
      <c r="S28" s="141"/>
      <c r="T28" s="115"/>
      <c r="U28" s="141"/>
      <c r="V28" s="115"/>
      <c r="W28" s="141"/>
      <c r="X28" s="115"/>
      <c r="Y28" s="141"/>
      <c r="Z28" s="115"/>
      <c r="AA28" s="141"/>
    </row>
    <row r="29" spans="1:27" ht="15">
      <c r="A29" s="133" t="s">
        <v>95</v>
      </c>
      <c r="B29" s="133" t="str">
        <f>'Feuil1 ne pas supprimer'!C24</f>
        <v>Papeete</v>
      </c>
      <c r="C29" s="133">
        <f>'Feuil1 ne pas supprimer'!D24</f>
        <v>5</v>
      </c>
      <c r="D29" s="155">
        <f>'Feuil1 ne pas supprimer'!E24</f>
        <v>1140</v>
      </c>
      <c r="E29" s="155">
        <f>'Feuil1 ne pas supprimer'!F24</f>
        <v>739</v>
      </c>
      <c r="F29" s="155">
        <f t="shared" si="13"/>
        <v>401</v>
      </c>
      <c r="G29" s="154">
        <f t="shared" si="9"/>
        <v>64.82456140350877</v>
      </c>
      <c r="H29" s="155">
        <f>'Feuil1 ne pas supprimer'!H24</f>
        <v>12</v>
      </c>
      <c r="I29" s="156">
        <f>'Feuil1 ne pas supprimer'!I24</f>
        <v>727</v>
      </c>
      <c r="J29" s="93">
        <f>'Feuil1 ne pas supprimer'!K24</f>
        <v>210</v>
      </c>
      <c r="K29" s="8">
        <f t="shared" si="10"/>
        <v>28.885832187070154</v>
      </c>
      <c r="L29" s="93">
        <f>'Feuil1 ne pas supprimer'!N24</f>
        <v>319</v>
      </c>
      <c r="M29" s="8">
        <f t="shared" si="11"/>
        <v>43.878954607977995</v>
      </c>
      <c r="N29" s="93">
        <f>'Feuil1 ne pas supprimer'!Q24</f>
        <v>198</v>
      </c>
      <c r="O29" s="8">
        <f t="shared" si="12"/>
        <v>27.235213204951858</v>
      </c>
      <c r="P29" s="115"/>
      <c r="Q29" s="141"/>
      <c r="R29" s="115"/>
      <c r="S29" s="141"/>
      <c r="T29" s="115"/>
      <c r="U29" s="141"/>
      <c r="V29" s="115"/>
      <c r="W29" s="141"/>
      <c r="X29" s="115"/>
      <c r="Y29" s="141"/>
      <c r="Z29" s="115"/>
      <c r="AA29" s="141"/>
    </row>
    <row r="30" spans="1:27" ht="15">
      <c r="A30" s="133" t="s">
        <v>95</v>
      </c>
      <c r="B30" s="133" t="str">
        <f>'Feuil1 ne pas supprimer'!C25</f>
        <v>Papeete</v>
      </c>
      <c r="C30" s="133">
        <f>'Feuil1 ne pas supprimer'!D25</f>
        <v>6</v>
      </c>
      <c r="D30" s="155">
        <f>'Feuil1 ne pas supprimer'!E25</f>
        <v>1281</v>
      </c>
      <c r="E30" s="155">
        <f>'Feuil1 ne pas supprimer'!F25</f>
        <v>929</v>
      </c>
      <c r="F30" s="155">
        <f t="shared" si="13"/>
        <v>352</v>
      </c>
      <c r="G30" s="154">
        <f t="shared" si="9"/>
        <v>72.52146760343481</v>
      </c>
      <c r="H30" s="155">
        <f>'Feuil1 ne pas supprimer'!H25</f>
        <v>13</v>
      </c>
      <c r="I30" s="156">
        <f>'Feuil1 ne pas supprimer'!I25</f>
        <v>916</v>
      </c>
      <c r="J30" s="93">
        <f>'Feuil1 ne pas supprimer'!K25</f>
        <v>253</v>
      </c>
      <c r="K30" s="8">
        <f t="shared" si="10"/>
        <v>27.62008733624454</v>
      </c>
      <c r="L30" s="93">
        <f>'Feuil1 ne pas supprimer'!N25</f>
        <v>448</v>
      </c>
      <c r="M30" s="8">
        <f t="shared" si="11"/>
        <v>48.90829694323144</v>
      </c>
      <c r="N30" s="93">
        <f>'Feuil1 ne pas supprimer'!Q25</f>
        <v>215</v>
      </c>
      <c r="O30" s="8">
        <f t="shared" si="12"/>
        <v>23.471615720524017</v>
      </c>
      <c r="P30" s="115"/>
      <c r="Q30" s="141"/>
      <c r="R30" s="115"/>
      <c r="S30" s="141"/>
      <c r="T30" s="115"/>
      <c r="U30" s="141"/>
      <c r="V30" s="115"/>
      <c r="W30" s="141"/>
      <c r="X30" s="115"/>
      <c r="Y30" s="141"/>
      <c r="Z30" s="115"/>
      <c r="AA30" s="141"/>
    </row>
    <row r="31" spans="1:27" ht="15">
      <c r="A31" s="133" t="s">
        <v>95</v>
      </c>
      <c r="B31" s="133" t="str">
        <f>'Feuil1 ne pas supprimer'!C26</f>
        <v>Papeete</v>
      </c>
      <c r="C31" s="133">
        <f>'Feuil1 ne pas supprimer'!D26</f>
        <v>7</v>
      </c>
      <c r="D31" s="155">
        <f>'Feuil1 ne pas supprimer'!E26</f>
        <v>1213</v>
      </c>
      <c r="E31" s="155">
        <f>'Feuil1 ne pas supprimer'!F26</f>
        <v>900</v>
      </c>
      <c r="F31" s="155">
        <f t="shared" si="13"/>
        <v>313</v>
      </c>
      <c r="G31" s="154">
        <f t="shared" si="9"/>
        <v>74.1962077493817</v>
      </c>
      <c r="H31" s="155">
        <f>'Feuil1 ne pas supprimer'!H26</f>
        <v>14</v>
      </c>
      <c r="I31" s="156">
        <f>'Feuil1 ne pas supprimer'!I26</f>
        <v>886</v>
      </c>
      <c r="J31" s="93">
        <f>'Feuil1 ne pas supprimer'!K26</f>
        <v>322</v>
      </c>
      <c r="K31" s="8">
        <f t="shared" si="10"/>
        <v>36.3431151241535</v>
      </c>
      <c r="L31" s="93">
        <f>'Feuil1 ne pas supprimer'!N26</f>
        <v>428</v>
      </c>
      <c r="M31" s="8">
        <f t="shared" si="11"/>
        <v>48.306997742663654</v>
      </c>
      <c r="N31" s="93">
        <f>'Feuil1 ne pas supprimer'!Q26</f>
        <v>136</v>
      </c>
      <c r="O31" s="8">
        <f t="shared" si="12"/>
        <v>15.349887133182843</v>
      </c>
      <c r="P31" s="115"/>
      <c r="Q31" s="141"/>
      <c r="R31" s="115"/>
      <c r="S31" s="141"/>
      <c r="T31" s="115"/>
      <c r="U31" s="141"/>
      <c r="V31" s="115"/>
      <c r="W31" s="141"/>
      <c r="X31" s="115"/>
      <c r="Y31" s="141"/>
      <c r="Z31" s="115"/>
      <c r="AA31" s="141"/>
    </row>
    <row r="32" spans="1:27" ht="15">
      <c r="A32" s="133" t="s">
        <v>95</v>
      </c>
      <c r="B32" s="133" t="str">
        <f>'Feuil1 ne pas supprimer'!C27</f>
        <v>Papeete</v>
      </c>
      <c r="C32" s="133">
        <f>'Feuil1 ne pas supprimer'!D27</f>
        <v>8</v>
      </c>
      <c r="D32" s="155">
        <f>'Feuil1 ne pas supprimer'!E27</f>
        <v>1079</v>
      </c>
      <c r="E32" s="155">
        <f>'Feuil1 ne pas supprimer'!F27</f>
        <v>750</v>
      </c>
      <c r="F32" s="155">
        <f t="shared" si="13"/>
        <v>329</v>
      </c>
      <c r="G32" s="154">
        <f t="shared" si="9"/>
        <v>69.5088044485635</v>
      </c>
      <c r="H32" s="155">
        <f>'Feuil1 ne pas supprimer'!H27</f>
        <v>7</v>
      </c>
      <c r="I32" s="156">
        <f>'Feuil1 ne pas supprimer'!I27</f>
        <v>743</v>
      </c>
      <c r="J32" s="93">
        <f>'Feuil1 ne pas supprimer'!K27</f>
        <v>191</v>
      </c>
      <c r="K32" s="8">
        <f t="shared" si="10"/>
        <v>25.70659488559892</v>
      </c>
      <c r="L32" s="93">
        <f>'Feuil1 ne pas supprimer'!N27</f>
        <v>365</v>
      </c>
      <c r="M32" s="8">
        <f t="shared" si="11"/>
        <v>49.12516823687753</v>
      </c>
      <c r="N32" s="93">
        <f>'Feuil1 ne pas supprimer'!Q27</f>
        <v>187</v>
      </c>
      <c r="O32" s="8">
        <f t="shared" si="12"/>
        <v>25.168236877523555</v>
      </c>
      <c r="P32" s="115"/>
      <c r="Q32" s="141"/>
      <c r="R32" s="115"/>
      <c r="S32" s="141"/>
      <c r="T32" s="115"/>
      <c r="U32" s="141"/>
      <c r="V32" s="115"/>
      <c r="W32" s="141"/>
      <c r="X32" s="115"/>
      <c r="Y32" s="141"/>
      <c r="Z32" s="115"/>
      <c r="AA32" s="141"/>
    </row>
    <row r="33" spans="1:27" ht="15">
      <c r="A33" s="133" t="s">
        <v>95</v>
      </c>
      <c r="B33" s="133" t="str">
        <f>'Feuil1 ne pas supprimer'!C28</f>
        <v>Papeete</v>
      </c>
      <c r="C33" s="133">
        <f>'Feuil1 ne pas supprimer'!D28</f>
        <v>9</v>
      </c>
      <c r="D33" s="155">
        <f>'Feuil1 ne pas supprimer'!E28</f>
        <v>1007</v>
      </c>
      <c r="E33" s="155">
        <f>'Feuil1 ne pas supprimer'!F28</f>
        <v>714</v>
      </c>
      <c r="F33" s="155">
        <f t="shared" si="13"/>
        <v>293</v>
      </c>
      <c r="G33" s="154">
        <f t="shared" si="9"/>
        <v>70.90367428003972</v>
      </c>
      <c r="H33" s="155">
        <f>'Feuil1 ne pas supprimer'!H28</f>
        <v>11</v>
      </c>
      <c r="I33" s="156">
        <f>'Feuil1 ne pas supprimer'!I28</f>
        <v>703</v>
      </c>
      <c r="J33" s="93">
        <f>'Feuil1 ne pas supprimer'!K28</f>
        <v>209</v>
      </c>
      <c r="K33" s="8">
        <f t="shared" si="10"/>
        <v>29.72972972972973</v>
      </c>
      <c r="L33" s="93">
        <f>'Feuil1 ne pas supprimer'!N28</f>
        <v>419</v>
      </c>
      <c r="M33" s="8">
        <f t="shared" si="11"/>
        <v>59.60170697012802</v>
      </c>
      <c r="N33" s="93">
        <f>'Feuil1 ne pas supprimer'!Q28</f>
        <v>75</v>
      </c>
      <c r="O33" s="8">
        <f t="shared" si="12"/>
        <v>10.668563300142248</v>
      </c>
      <c r="P33" s="115"/>
      <c r="Q33" s="141"/>
      <c r="R33" s="115"/>
      <c r="S33" s="141"/>
      <c r="T33" s="115"/>
      <c r="U33" s="141"/>
      <c r="V33" s="115"/>
      <c r="W33" s="141"/>
      <c r="X33" s="115"/>
      <c r="Y33" s="141"/>
      <c r="Z33" s="115"/>
      <c r="AA33" s="141"/>
    </row>
    <row r="34" spans="1:27" ht="15">
      <c r="A34" s="133" t="s">
        <v>95</v>
      </c>
      <c r="B34" s="133" t="str">
        <f>'Feuil1 ne pas supprimer'!C29</f>
        <v>Papeete</v>
      </c>
      <c r="C34" s="133">
        <f>'Feuil1 ne pas supprimer'!D29</f>
        <v>10</v>
      </c>
      <c r="D34" s="155">
        <f>'Feuil1 ne pas supprimer'!E29</f>
        <v>1316</v>
      </c>
      <c r="E34" s="155">
        <f>'Feuil1 ne pas supprimer'!F29</f>
        <v>917</v>
      </c>
      <c r="F34" s="155">
        <f t="shared" si="13"/>
        <v>399</v>
      </c>
      <c r="G34" s="154">
        <f t="shared" si="9"/>
        <v>69.68085106382979</v>
      </c>
      <c r="H34" s="155">
        <f>'Feuil1 ne pas supprimer'!H29</f>
        <v>5</v>
      </c>
      <c r="I34" s="156">
        <f>'Feuil1 ne pas supprimer'!I29</f>
        <v>912</v>
      </c>
      <c r="J34" s="93">
        <f>'Feuil1 ne pas supprimer'!K29</f>
        <v>240</v>
      </c>
      <c r="K34" s="8">
        <f t="shared" si="10"/>
        <v>26.31578947368421</v>
      </c>
      <c r="L34" s="93">
        <f>'Feuil1 ne pas supprimer'!N29</f>
        <v>423</v>
      </c>
      <c r="M34" s="8">
        <f t="shared" si="11"/>
        <v>46.381578947368425</v>
      </c>
      <c r="N34" s="93">
        <f>'Feuil1 ne pas supprimer'!Q29</f>
        <v>249</v>
      </c>
      <c r="O34" s="8">
        <f t="shared" si="12"/>
        <v>27.302631578947366</v>
      </c>
      <c r="P34" s="115"/>
      <c r="Q34" s="141"/>
      <c r="R34" s="115"/>
      <c r="S34" s="141"/>
      <c r="T34" s="115"/>
      <c r="U34" s="141"/>
      <c r="V34" s="115"/>
      <c r="W34" s="141"/>
      <c r="X34" s="115"/>
      <c r="Y34" s="141"/>
      <c r="Z34" s="115"/>
      <c r="AA34" s="141"/>
    </row>
    <row r="35" spans="1:27" ht="15">
      <c r="A35" s="133" t="s">
        <v>95</v>
      </c>
      <c r="B35" s="133" t="str">
        <f>'Feuil1 ne pas supprimer'!C30</f>
        <v>Papeete</v>
      </c>
      <c r="C35" s="133">
        <f>'Feuil1 ne pas supprimer'!D30</f>
        <v>11</v>
      </c>
      <c r="D35" s="155">
        <f>'Feuil1 ne pas supprimer'!E30</f>
        <v>1348</v>
      </c>
      <c r="E35" s="155">
        <f>'Feuil1 ne pas supprimer'!F30</f>
        <v>950</v>
      </c>
      <c r="F35" s="155">
        <f t="shared" si="13"/>
        <v>398</v>
      </c>
      <c r="G35" s="154">
        <f t="shared" si="9"/>
        <v>70.47477744807121</v>
      </c>
      <c r="H35" s="155">
        <f>'Feuil1 ne pas supprimer'!H30</f>
        <v>13</v>
      </c>
      <c r="I35" s="156">
        <f>'Feuil1 ne pas supprimer'!I30</f>
        <v>937</v>
      </c>
      <c r="J35" s="93">
        <f>'Feuil1 ne pas supprimer'!K30</f>
        <v>271</v>
      </c>
      <c r="K35" s="8">
        <f t="shared" si="10"/>
        <v>28.922091782283886</v>
      </c>
      <c r="L35" s="93">
        <f>'Feuil1 ne pas supprimer'!N30</f>
        <v>442</v>
      </c>
      <c r="M35" s="8">
        <f t="shared" si="11"/>
        <v>47.171824973319104</v>
      </c>
      <c r="N35" s="93">
        <f>'Feuil1 ne pas supprimer'!Q30</f>
        <v>224</v>
      </c>
      <c r="O35" s="8">
        <f t="shared" si="12"/>
        <v>23.90608324439701</v>
      </c>
      <c r="P35" s="115"/>
      <c r="Q35" s="141"/>
      <c r="R35" s="115"/>
      <c r="S35" s="141"/>
      <c r="T35" s="115"/>
      <c r="U35" s="141"/>
      <c r="V35" s="115"/>
      <c r="W35" s="141"/>
      <c r="X35" s="115"/>
      <c r="Y35" s="141"/>
      <c r="Z35" s="115"/>
      <c r="AA35" s="141"/>
    </row>
    <row r="36" spans="1:27" ht="15">
      <c r="A36" s="133" t="s">
        <v>95</v>
      </c>
      <c r="B36" s="133" t="str">
        <f>'Feuil1 ne pas supprimer'!C31</f>
        <v>Papeete</v>
      </c>
      <c r="C36" s="133">
        <f>'Feuil1 ne pas supprimer'!D31</f>
        <v>12</v>
      </c>
      <c r="D36" s="155">
        <f>'Feuil1 ne pas supprimer'!E31</f>
        <v>1325</v>
      </c>
      <c r="E36" s="155">
        <f>'Feuil1 ne pas supprimer'!F31</f>
        <v>832</v>
      </c>
      <c r="F36" s="155">
        <f t="shared" si="13"/>
        <v>493</v>
      </c>
      <c r="G36" s="154">
        <f t="shared" si="9"/>
        <v>62.79245283018868</v>
      </c>
      <c r="H36" s="155">
        <f>'Feuil1 ne pas supprimer'!H31</f>
        <v>8</v>
      </c>
      <c r="I36" s="156">
        <f>'Feuil1 ne pas supprimer'!I31</f>
        <v>824</v>
      </c>
      <c r="J36" s="93">
        <f>'Feuil1 ne pas supprimer'!K31</f>
        <v>141</v>
      </c>
      <c r="K36" s="8">
        <f t="shared" si="10"/>
        <v>17.111650485436893</v>
      </c>
      <c r="L36" s="93">
        <f>'Feuil1 ne pas supprimer'!N31</f>
        <v>388</v>
      </c>
      <c r="M36" s="8">
        <f t="shared" si="11"/>
        <v>47.0873786407767</v>
      </c>
      <c r="N36" s="93">
        <f>'Feuil1 ne pas supprimer'!Q31</f>
        <v>295</v>
      </c>
      <c r="O36" s="8">
        <f t="shared" si="12"/>
        <v>35.80097087378641</v>
      </c>
      <c r="P36" s="115"/>
      <c r="Q36" s="141"/>
      <c r="R36" s="115"/>
      <c r="S36" s="141"/>
      <c r="T36" s="115"/>
      <c r="U36" s="141"/>
      <c r="V36" s="115"/>
      <c r="W36" s="141"/>
      <c r="X36" s="115"/>
      <c r="Y36" s="141"/>
      <c r="Z36" s="115"/>
      <c r="AA36" s="141"/>
    </row>
    <row r="37" spans="1:27" ht="15">
      <c r="A37" s="133" t="s">
        <v>95</v>
      </c>
      <c r="B37" s="133" t="str">
        <f>'Feuil1 ne pas supprimer'!C32</f>
        <v>Papeete</v>
      </c>
      <c r="C37" s="133">
        <f>'Feuil1 ne pas supprimer'!D32</f>
        <v>13</v>
      </c>
      <c r="D37" s="155">
        <f>'Feuil1 ne pas supprimer'!E32</f>
        <v>1105</v>
      </c>
      <c r="E37" s="155">
        <f>'Feuil1 ne pas supprimer'!F32</f>
        <v>710</v>
      </c>
      <c r="F37" s="155">
        <f t="shared" si="13"/>
        <v>395</v>
      </c>
      <c r="G37" s="154">
        <f t="shared" si="9"/>
        <v>64.25339366515837</v>
      </c>
      <c r="H37" s="155">
        <f>'Feuil1 ne pas supprimer'!H32</f>
        <v>18</v>
      </c>
      <c r="I37" s="156">
        <f>'Feuil1 ne pas supprimer'!I32</f>
        <v>692</v>
      </c>
      <c r="J37" s="93">
        <f>'Feuil1 ne pas supprimer'!K32</f>
        <v>124</v>
      </c>
      <c r="K37" s="8">
        <f t="shared" si="10"/>
        <v>17.91907514450867</v>
      </c>
      <c r="L37" s="93">
        <f>'Feuil1 ne pas supprimer'!N32</f>
        <v>314</v>
      </c>
      <c r="M37" s="8">
        <f t="shared" si="11"/>
        <v>45.3757225433526</v>
      </c>
      <c r="N37" s="93">
        <f>'Feuil1 ne pas supprimer'!Q32</f>
        <v>254</v>
      </c>
      <c r="O37" s="8">
        <f t="shared" si="12"/>
        <v>36.70520231213873</v>
      </c>
      <c r="P37" s="115"/>
      <c r="Q37" s="141"/>
      <c r="R37" s="115"/>
      <c r="S37" s="141"/>
      <c r="T37" s="115"/>
      <c r="U37" s="141"/>
      <c r="V37" s="115"/>
      <c r="W37" s="141"/>
      <c r="X37" s="115"/>
      <c r="Y37" s="141"/>
      <c r="Z37" s="115"/>
      <c r="AA37" s="141"/>
    </row>
    <row r="38" spans="1:27" ht="15">
      <c r="A38" s="133" t="s">
        <v>95</v>
      </c>
      <c r="B38" s="133" t="str">
        <f>'Feuil1 ne pas supprimer'!C33</f>
        <v>Papeete</v>
      </c>
      <c r="C38" s="133">
        <f>'Feuil1 ne pas supprimer'!D33</f>
        <v>14</v>
      </c>
      <c r="D38" s="155">
        <f>'Feuil1 ne pas supprimer'!E33</f>
        <v>1416</v>
      </c>
      <c r="E38" s="155">
        <f>'Feuil1 ne pas supprimer'!F33</f>
        <v>948</v>
      </c>
      <c r="F38" s="155">
        <f t="shared" si="13"/>
        <v>468</v>
      </c>
      <c r="G38" s="154">
        <f t="shared" si="9"/>
        <v>66.94915254237289</v>
      </c>
      <c r="H38" s="155">
        <f>'Feuil1 ne pas supprimer'!H33</f>
        <v>17</v>
      </c>
      <c r="I38" s="156">
        <f>'Feuil1 ne pas supprimer'!I33</f>
        <v>931</v>
      </c>
      <c r="J38" s="93">
        <f>'Feuil1 ne pas supprimer'!K33</f>
        <v>219</v>
      </c>
      <c r="K38" s="8">
        <f t="shared" si="10"/>
        <v>23.523093447905477</v>
      </c>
      <c r="L38" s="93">
        <f>'Feuil1 ne pas supprimer'!N33</f>
        <v>442</v>
      </c>
      <c r="M38" s="8">
        <f t="shared" si="11"/>
        <v>47.475832438238456</v>
      </c>
      <c r="N38" s="93">
        <f>'Feuil1 ne pas supprimer'!Q33</f>
        <v>270</v>
      </c>
      <c r="O38" s="8">
        <f t="shared" si="12"/>
        <v>29.001074113856067</v>
      </c>
      <c r="P38" s="115"/>
      <c r="Q38" s="141"/>
      <c r="R38" s="115"/>
      <c r="S38" s="141"/>
      <c r="T38" s="115"/>
      <c r="U38" s="141"/>
      <c r="V38" s="115"/>
      <c r="W38" s="141"/>
      <c r="X38" s="115"/>
      <c r="Y38" s="141"/>
      <c r="Z38" s="115"/>
      <c r="AA38" s="141"/>
    </row>
    <row r="39" spans="1:27" ht="15">
      <c r="A39" s="133" t="s">
        <v>95</v>
      </c>
      <c r="B39" s="133" t="str">
        <f>'Feuil1 ne pas supprimer'!C34</f>
        <v>Papeete</v>
      </c>
      <c r="C39" s="133">
        <f>'Feuil1 ne pas supprimer'!D34</f>
        <v>15</v>
      </c>
      <c r="D39" s="155">
        <f>'Feuil1 ne pas supprimer'!E34</f>
        <v>1261</v>
      </c>
      <c r="E39" s="155">
        <f>'Feuil1 ne pas supprimer'!F34</f>
        <v>842</v>
      </c>
      <c r="F39" s="155">
        <f t="shared" si="13"/>
        <v>419</v>
      </c>
      <c r="G39" s="154">
        <f t="shared" si="9"/>
        <v>66.77240285487707</v>
      </c>
      <c r="H39" s="155">
        <f>'Feuil1 ne pas supprimer'!H34</f>
        <v>5</v>
      </c>
      <c r="I39" s="156">
        <f>'Feuil1 ne pas supprimer'!I34</f>
        <v>837</v>
      </c>
      <c r="J39" s="93">
        <f>'Feuil1 ne pas supprimer'!K34</f>
        <v>272</v>
      </c>
      <c r="K39" s="8">
        <f t="shared" si="10"/>
        <v>32.49701314217443</v>
      </c>
      <c r="L39" s="93">
        <f>'Feuil1 ne pas supprimer'!N34</f>
        <v>379</v>
      </c>
      <c r="M39" s="8">
        <f t="shared" si="11"/>
        <v>45.28076463560334</v>
      </c>
      <c r="N39" s="93">
        <f>'Feuil1 ne pas supprimer'!Q34</f>
        <v>186</v>
      </c>
      <c r="O39" s="8">
        <f t="shared" si="12"/>
        <v>22.22222222222222</v>
      </c>
      <c r="P39" s="115"/>
      <c r="Q39" s="141"/>
      <c r="R39" s="115"/>
      <c r="S39" s="141"/>
      <c r="T39" s="115"/>
      <c r="U39" s="141"/>
      <c r="V39" s="115"/>
      <c r="W39" s="141"/>
      <c r="X39" s="115"/>
      <c r="Y39" s="141"/>
      <c r="Z39" s="115"/>
      <c r="AA39" s="141"/>
    </row>
    <row r="40" spans="1:27" ht="15">
      <c r="A40" s="3" t="s">
        <v>95</v>
      </c>
      <c r="B40" s="3" t="s">
        <v>29</v>
      </c>
      <c r="C40" s="3"/>
      <c r="D40" s="91">
        <f>SUM(D41:D50)</f>
        <v>10561</v>
      </c>
      <c r="E40" s="91">
        <f>SUM(E41:E50)</f>
        <v>7595</v>
      </c>
      <c r="F40" s="91">
        <f>D40-E40</f>
        <v>2966</v>
      </c>
      <c r="G40" s="14">
        <f>E40/D40*100</f>
        <v>71.91553830129722</v>
      </c>
      <c r="H40" s="91">
        <f>E40-I40</f>
        <v>80</v>
      </c>
      <c r="I40" s="97">
        <f>SUM(I41:I50)</f>
        <v>7515</v>
      </c>
      <c r="J40" s="91">
        <f>SUM(J41:J50)</f>
        <v>1059</v>
      </c>
      <c r="K40" s="16">
        <f>J40/$I40*100</f>
        <v>14.09181636726547</v>
      </c>
      <c r="L40" s="91">
        <f>SUM(L41:L50)</f>
        <v>4539</v>
      </c>
      <c r="M40" s="16">
        <f>L40/$I40*100</f>
        <v>60.399201596806385</v>
      </c>
      <c r="N40" s="91">
        <f>SUM(N41:N50)</f>
        <v>1917</v>
      </c>
      <c r="O40" s="16">
        <f>N40/$I40*100</f>
        <v>25.508982035928145</v>
      </c>
      <c r="P40" s="120"/>
      <c r="Q40" s="153"/>
      <c r="R40" s="120"/>
      <c r="S40" s="153"/>
      <c r="T40" s="120"/>
      <c r="U40" s="153"/>
      <c r="V40" s="120"/>
      <c r="W40" s="153"/>
      <c r="X40" s="120"/>
      <c r="Y40" s="153"/>
      <c r="Z40" s="120"/>
      <c r="AA40" s="153"/>
    </row>
    <row r="41" spans="1:27" ht="15">
      <c r="A41" s="133" t="s">
        <v>95</v>
      </c>
      <c r="B41" s="133" t="str">
        <f>'Feuil1 ne pas supprimer'!C35</f>
        <v>Pirae</v>
      </c>
      <c r="C41" s="133">
        <f>'Feuil1 ne pas supprimer'!D35</f>
        <v>1</v>
      </c>
      <c r="D41" s="155">
        <f>'Feuil1 ne pas supprimer'!E35</f>
        <v>995</v>
      </c>
      <c r="E41" s="155">
        <f>'Feuil1 ne pas supprimer'!F35</f>
        <v>691</v>
      </c>
      <c r="F41" s="155">
        <f>D41-E41</f>
        <v>304</v>
      </c>
      <c r="G41" s="154">
        <f t="shared" si="9"/>
        <v>69.44723618090453</v>
      </c>
      <c r="H41" s="155">
        <f>'Feuil1 ne pas supprimer'!H35</f>
        <v>4</v>
      </c>
      <c r="I41" s="156">
        <f>'Feuil1 ne pas supprimer'!I35</f>
        <v>687</v>
      </c>
      <c r="J41" s="93">
        <f>'Feuil1 ne pas supprimer'!K35</f>
        <v>88</v>
      </c>
      <c r="K41" s="8">
        <f aca="true" t="shared" si="14" ref="K41:K50">J41/I41*100</f>
        <v>12.809315866084425</v>
      </c>
      <c r="L41" s="93">
        <f>'Feuil1 ne pas supprimer'!N35</f>
        <v>446</v>
      </c>
      <c r="M41" s="8">
        <f aca="true" t="shared" si="15" ref="M41:M50">L41/I41*100</f>
        <v>64.91994177583697</v>
      </c>
      <c r="N41" s="93">
        <f>'Feuil1 ne pas supprimer'!Q35</f>
        <v>153</v>
      </c>
      <c r="O41" s="8">
        <f aca="true" t="shared" si="16" ref="O41:O50">N41/I41*100</f>
        <v>22.270742358078603</v>
      </c>
      <c r="P41" s="115"/>
      <c r="Q41" s="141"/>
      <c r="R41" s="115"/>
      <c r="S41" s="141"/>
      <c r="T41" s="115"/>
      <c r="U41" s="141"/>
      <c r="V41" s="115"/>
      <c r="W41" s="141"/>
      <c r="X41" s="115"/>
      <c r="Y41" s="141"/>
      <c r="Z41" s="115"/>
      <c r="AA41" s="141"/>
    </row>
    <row r="42" spans="1:27" ht="15">
      <c r="A42" s="133" t="s">
        <v>95</v>
      </c>
      <c r="B42" s="133" t="str">
        <f>'Feuil1 ne pas supprimer'!C36</f>
        <v>Pirae</v>
      </c>
      <c r="C42" s="133">
        <f>'Feuil1 ne pas supprimer'!D36</f>
        <v>2</v>
      </c>
      <c r="D42" s="155">
        <f>'Feuil1 ne pas supprimer'!E36</f>
        <v>1146</v>
      </c>
      <c r="E42" s="155">
        <f>'Feuil1 ne pas supprimer'!F36</f>
        <v>824</v>
      </c>
      <c r="F42" s="155">
        <f aca="true" t="shared" si="17" ref="F42:F50">D42-E42</f>
        <v>322</v>
      </c>
      <c r="G42" s="154">
        <f t="shared" si="9"/>
        <v>71.9022687609075</v>
      </c>
      <c r="H42" s="155">
        <f>'Feuil1 ne pas supprimer'!H36</f>
        <v>4</v>
      </c>
      <c r="I42" s="156">
        <f>'Feuil1 ne pas supprimer'!I36</f>
        <v>820</v>
      </c>
      <c r="J42" s="93">
        <f>'Feuil1 ne pas supprimer'!K36</f>
        <v>140</v>
      </c>
      <c r="K42" s="8">
        <f t="shared" si="14"/>
        <v>17.073170731707318</v>
      </c>
      <c r="L42" s="93">
        <f>'Feuil1 ne pas supprimer'!N36</f>
        <v>543</v>
      </c>
      <c r="M42" s="8">
        <f t="shared" si="15"/>
        <v>66.21951219512195</v>
      </c>
      <c r="N42" s="93">
        <f>'Feuil1 ne pas supprimer'!Q36</f>
        <v>137</v>
      </c>
      <c r="O42" s="8">
        <f t="shared" si="16"/>
        <v>16.70731707317073</v>
      </c>
      <c r="P42" s="115"/>
      <c r="Q42" s="141"/>
      <c r="R42" s="115"/>
      <c r="S42" s="141"/>
      <c r="T42" s="115"/>
      <c r="U42" s="141"/>
      <c r="V42" s="115"/>
      <c r="W42" s="141"/>
      <c r="X42" s="115"/>
      <c r="Y42" s="141"/>
      <c r="Z42" s="115"/>
      <c r="AA42" s="141"/>
    </row>
    <row r="43" spans="1:27" ht="15">
      <c r="A43" s="133" t="s">
        <v>95</v>
      </c>
      <c r="B43" s="133" t="str">
        <f>'Feuil1 ne pas supprimer'!C37</f>
        <v>Pirae</v>
      </c>
      <c r="C43" s="133">
        <f>'Feuil1 ne pas supprimer'!D37</f>
        <v>3</v>
      </c>
      <c r="D43" s="155">
        <f>'Feuil1 ne pas supprimer'!E37</f>
        <v>1206</v>
      </c>
      <c r="E43" s="155">
        <f>'Feuil1 ne pas supprimer'!F37</f>
        <v>903</v>
      </c>
      <c r="F43" s="155">
        <f t="shared" si="17"/>
        <v>303</v>
      </c>
      <c r="G43" s="154">
        <f t="shared" si="9"/>
        <v>74.87562189054727</v>
      </c>
      <c r="H43" s="155">
        <f>'Feuil1 ne pas supprimer'!H37</f>
        <v>14</v>
      </c>
      <c r="I43" s="156">
        <f>'Feuil1 ne pas supprimer'!I37</f>
        <v>889</v>
      </c>
      <c r="J43" s="93">
        <f>'Feuil1 ne pas supprimer'!K37</f>
        <v>61</v>
      </c>
      <c r="K43" s="8">
        <f t="shared" si="14"/>
        <v>6.86164229471316</v>
      </c>
      <c r="L43" s="93">
        <f>'Feuil1 ne pas supprimer'!N37</f>
        <v>530</v>
      </c>
      <c r="M43" s="8">
        <f t="shared" si="15"/>
        <v>59.617547806524186</v>
      </c>
      <c r="N43" s="93">
        <f>'Feuil1 ne pas supprimer'!Q37</f>
        <v>298</v>
      </c>
      <c r="O43" s="8">
        <f t="shared" si="16"/>
        <v>33.52080989876266</v>
      </c>
      <c r="P43" s="115"/>
      <c r="Q43" s="141"/>
      <c r="R43" s="115"/>
      <c r="S43" s="141"/>
      <c r="T43" s="115"/>
      <c r="U43" s="141"/>
      <c r="V43" s="115"/>
      <c r="W43" s="141"/>
      <c r="X43" s="115"/>
      <c r="Y43" s="141"/>
      <c r="Z43" s="115"/>
      <c r="AA43" s="141"/>
    </row>
    <row r="44" spans="1:27" ht="15">
      <c r="A44" s="133" t="s">
        <v>95</v>
      </c>
      <c r="B44" s="133" t="str">
        <f>'Feuil1 ne pas supprimer'!C38</f>
        <v>Pirae</v>
      </c>
      <c r="C44" s="133">
        <f>'Feuil1 ne pas supprimer'!D38</f>
        <v>4</v>
      </c>
      <c r="D44" s="155">
        <f>'Feuil1 ne pas supprimer'!E38</f>
        <v>1042</v>
      </c>
      <c r="E44" s="155">
        <f>'Feuil1 ne pas supprimer'!F38</f>
        <v>760</v>
      </c>
      <c r="F44" s="155">
        <f t="shared" si="17"/>
        <v>282</v>
      </c>
      <c r="G44" s="154">
        <f t="shared" si="9"/>
        <v>72.93666026871402</v>
      </c>
      <c r="H44" s="155">
        <f>'Feuil1 ne pas supprimer'!H38</f>
        <v>8</v>
      </c>
      <c r="I44" s="156">
        <f>'Feuil1 ne pas supprimer'!I38</f>
        <v>752</v>
      </c>
      <c r="J44" s="93">
        <f>'Feuil1 ne pas supprimer'!K38</f>
        <v>79</v>
      </c>
      <c r="K44" s="8">
        <f t="shared" si="14"/>
        <v>10.50531914893617</v>
      </c>
      <c r="L44" s="93">
        <f>'Feuil1 ne pas supprimer'!N38</f>
        <v>408</v>
      </c>
      <c r="M44" s="8">
        <f t="shared" si="15"/>
        <v>54.25531914893617</v>
      </c>
      <c r="N44" s="93">
        <f>'Feuil1 ne pas supprimer'!Q38</f>
        <v>265</v>
      </c>
      <c r="O44" s="8">
        <f t="shared" si="16"/>
        <v>35.23936170212766</v>
      </c>
      <c r="P44" s="115"/>
      <c r="Q44" s="141"/>
      <c r="R44" s="115"/>
      <c r="S44" s="141"/>
      <c r="T44" s="115"/>
      <c r="U44" s="141"/>
      <c r="V44" s="115"/>
      <c r="W44" s="141"/>
      <c r="X44" s="115"/>
      <c r="Y44" s="141"/>
      <c r="Z44" s="115"/>
      <c r="AA44" s="141"/>
    </row>
    <row r="45" spans="1:27" ht="15">
      <c r="A45" s="133" t="s">
        <v>95</v>
      </c>
      <c r="B45" s="133" t="str">
        <f>'Feuil1 ne pas supprimer'!C39</f>
        <v>Pirae</v>
      </c>
      <c r="C45" s="133">
        <f>'Feuil1 ne pas supprimer'!D39</f>
        <v>5</v>
      </c>
      <c r="D45" s="155">
        <f>'Feuil1 ne pas supprimer'!E39</f>
        <v>826</v>
      </c>
      <c r="E45" s="155">
        <f>'Feuil1 ne pas supprimer'!F39</f>
        <v>553</v>
      </c>
      <c r="F45" s="155">
        <f t="shared" si="17"/>
        <v>273</v>
      </c>
      <c r="G45" s="154">
        <f t="shared" si="9"/>
        <v>66.94915254237289</v>
      </c>
      <c r="H45" s="155">
        <f>'Feuil1 ne pas supprimer'!H39</f>
        <v>4</v>
      </c>
      <c r="I45" s="156">
        <f>'Feuil1 ne pas supprimer'!I39</f>
        <v>549</v>
      </c>
      <c r="J45" s="93">
        <f>'Feuil1 ne pas supprimer'!K39</f>
        <v>82</v>
      </c>
      <c r="K45" s="8">
        <f t="shared" si="14"/>
        <v>14.93624772313297</v>
      </c>
      <c r="L45" s="93">
        <f>'Feuil1 ne pas supprimer'!N39</f>
        <v>302</v>
      </c>
      <c r="M45" s="8">
        <f t="shared" si="15"/>
        <v>55.009107468123865</v>
      </c>
      <c r="N45" s="93">
        <f>'Feuil1 ne pas supprimer'!Q39</f>
        <v>165</v>
      </c>
      <c r="O45" s="8">
        <f t="shared" si="16"/>
        <v>30.05464480874317</v>
      </c>
      <c r="P45" s="115"/>
      <c r="Q45" s="141"/>
      <c r="R45" s="115"/>
      <c r="S45" s="141"/>
      <c r="T45" s="115"/>
      <c r="U45" s="141"/>
      <c r="V45" s="115"/>
      <c r="W45" s="141"/>
      <c r="X45" s="115"/>
      <c r="Y45" s="141"/>
      <c r="Z45" s="115"/>
      <c r="AA45" s="141"/>
    </row>
    <row r="46" spans="1:27" ht="15">
      <c r="A46" s="133" t="s">
        <v>95</v>
      </c>
      <c r="B46" s="133" t="str">
        <f>'Feuil1 ne pas supprimer'!C40</f>
        <v>Pirae</v>
      </c>
      <c r="C46" s="133">
        <f>'Feuil1 ne pas supprimer'!D40</f>
        <v>6</v>
      </c>
      <c r="D46" s="155">
        <f>'Feuil1 ne pas supprimer'!E40</f>
        <v>924</v>
      </c>
      <c r="E46" s="155">
        <f>'Feuil1 ne pas supprimer'!F40</f>
        <v>667</v>
      </c>
      <c r="F46" s="155">
        <f t="shared" si="17"/>
        <v>257</v>
      </c>
      <c r="G46" s="154">
        <f t="shared" si="9"/>
        <v>72.18614718614718</v>
      </c>
      <c r="H46" s="155">
        <f>'Feuil1 ne pas supprimer'!H40</f>
        <v>8</v>
      </c>
      <c r="I46" s="156">
        <f>'Feuil1 ne pas supprimer'!I40</f>
        <v>659</v>
      </c>
      <c r="J46" s="93">
        <f>'Feuil1 ne pas supprimer'!K40</f>
        <v>124</v>
      </c>
      <c r="K46" s="8">
        <f t="shared" si="14"/>
        <v>18.81638846737481</v>
      </c>
      <c r="L46" s="93">
        <f>'Feuil1 ne pas supprimer'!N40</f>
        <v>396</v>
      </c>
      <c r="M46" s="8">
        <f t="shared" si="15"/>
        <v>60.09104704097117</v>
      </c>
      <c r="N46" s="93">
        <f>'Feuil1 ne pas supprimer'!Q40</f>
        <v>139</v>
      </c>
      <c r="O46" s="8">
        <f t="shared" si="16"/>
        <v>21.09256449165402</v>
      </c>
      <c r="P46" s="115"/>
      <c r="Q46" s="141"/>
      <c r="R46" s="115"/>
      <c r="S46" s="141"/>
      <c r="T46" s="115"/>
      <c r="U46" s="141"/>
      <c r="V46" s="115"/>
      <c r="W46" s="141"/>
      <c r="X46" s="115"/>
      <c r="Y46" s="141"/>
      <c r="Z46" s="115"/>
      <c r="AA46" s="141"/>
    </row>
    <row r="47" spans="1:27" ht="15">
      <c r="A47" s="133" t="s">
        <v>95</v>
      </c>
      <c r="B47" s="133" t="str">
        <f>'Feuil1 ne pas supprimer'!C41</f>
        <v>Pirae</v>
      </c>
      <c r="C47" s="133">
        <f>'Feuil1 ne pas supprimer'!D41</f>
        <v>7</v>
      </c>
      <c r="D47" s="155">
        <f>'Feuil1 ne pas supprimer'!E41</f>
        <v>1287</v>
      </c>
      <c r="E47" s="155">
        <f>'Feuil1 ne pas supprimer'!F41</f>
        <v>968</v>
      </c>
      <c r="F47" s="155">
        <f t="shared" si="17"/>
        <v>319</v>
      </c>
      <c r="G47" s="154">
        <f t="shared" si="9"/>
        <v>75.21367521367522</v>
      </c>
      <c r="H47" s="155">
        <f>'Feuil1 ne pas supprimer'!H41</f>
        <v>15</v>
      </c>
      <c r="I47" s="156">
        <f>'Feuil1 ne pas supprimer'!I41</f>
        <v>953</v>
      </c>
      <c r="J47" s="93">
        <f>'Feuil1 ne pas supprimer'!K41</f>
        <v>138</v>
      </c>
      <c r="K47" s="8">
        <f t="shared" si="14"/>
        <v>14.480587618048268</v>
      </c>
      <c r="L47" s="93">
        <f>'Feuil1 ne pas supprimer'!N41</f>
        <v>592</v>
      </c>
      <c r="M47" s="8">
        <f t="shared" si="15"/>
        <v>62.1196222455404</v>
      </c>
      <c r="N47" s="93">
        <f>'Feuil1 ne pas supprimer'!Q41</f>
        <v>223</v>
      </c>
      <c r="O47" s="8">
        <f t="shared" si="16"/>
        <v>23.399790136411333</v>
      </c>
      <c r="P47" s="115"/>
      <c r="Q47" s="141"/>
      <c r="R47" s="115"/>
      <c r="S47" s="141"/>
      <c r="T47" s="115"/>
      <c r="U47" s="141"/>
      <c r="V47" s="115"/>
      <c r="W47" s="141"/>
      <c r="X47" s="115"/>
      <c r="Y47" s="141"/>
      <c r="Z47" s="115"/>
      <c r="AA47" s="141"/>
    </row>
    <row r="48" spans="1:27" ht="15">
      <c r="A48" s="133" t="s">
        <v>95</v>
      </c>
      <c r="B48" s="133" t="str">
        <f>'Feuil1 ne pas supprimer'!C42</f>
        <v>Pirae</v>
      </c>
      <c r="C48" s="133">
        <f>'Feuil1 ne pas supprimer'!D42</f>
        <v>8</v>
      </c>
      <c r="D48" s="155">
        <f>'Feuil1 ne pas supprimer'!E42</f>
        <v>1033</v>
      </c>
      <c r="E48" s="155">
        <f>'Feuil1 ne pas supprimer'!F42</f>
        <v>737</v>
      </c>
      <c r="F48" s="155">
        <f t="shared" si="17"/>
        <v>296</v>
      </c>
      <c r="G48" s="154">
        <f t="shared" si="9"/>
        <v>71.34559535333979</v>
      </c>
      <c r="H48" s="155">
        <f>'Feuil1 ne pas supprimer'!H42</f>
        <v>8</v>
      </c>
      <c r="I48" s="156">
        <f>'Feuil1 ne pas supprimer'!I42</f>
        <v>729</v>
      </c>
      <c r="J48" s="93">
        <f>'Feuil1 ne pas supprimer'!K42</f>
        <v>177</v>
      </c>
      <c r="K48" s="8">
        <f t="shared" si="14"/>
        <v>24.279835390946502</v>
      </c>
      <c r="L48" s="93">
        <f>'Feuil1 ne pas supprimer'!N42</f>
        <v>415</v>
      </c>
      <c r="M48" s="8">
        <f t="shared" si="15"/>
        <v>56.92729766803841</v>
      </c>
      <c r="N48" s="93">
        <f>'Feuil1 ne pas supprimer'!Q42</f>
        <v>137</v>
      </c>
      <c r="O48" s="8">
        <f t="shared" si="16"/>
        <v>18.792866941015088</v>
      </c>
      <c r="P48" s="115"/>
      <c r="Q48" s="141"/>
      <c r="R48" s="115"/>
      <c r="S48" s="141"/>
      <c r="T48" s="115"/>
      <c r="U48" s="141"/>
      <c r="V48" s="115"/>
      <c r="W48" s="141"/>
      <c r="X48" s="115"/>
      <c r="Y48" s="141"/>
      <c r="Z48" s="115"/>
      <c r="AA48" s="141"/>
    </row>
    <row r="49" spans="1:27" ht="15">
      <c r="A49" s="133" t="s">
        <v>95</v>
      </c>
      <c r="B49" s="133" t="str">
        <f>'Feuil1 ne pas supprimer'!C43</f>
        <v>Pirae</v>
      </c>
      <c r="C49" s="133">
        <f>'Feuil1 ne pas supprimer'!D43</f>
        <v>9</v>
      </c>
      <c r="D49" s="155">
        <f>'Feuil1 ne pas supprimer'!E43</f>
        <v>935</v>
      </c>
      <c r="E49" s="155">
        <f>'Feuil1 ne pas supprimer'!F43</f>
        <v>654</v>
      </c>
      <c r="F49" s="155">
        <f t="shared" si="17"/>
        <v>281</v>
      </c>
      <c r="G49" s="154">
        <f t="shared" si="9"/>
        <v>69.94652406417113</v>
      </c>
      <c r="H49" s="155">
        <f>'Feuil1 ne pas supprimer'!H43</f>
        <v>10</v>
      </c>
      <c r="I49" s="156">
        <f>'Feuil1 ne pas supprimer'!I43</f>
        <v>644</v>
      </c>
      <c r="J49" s="93">
        <f>'Feuil1 ne pas supprimer'!K43</f>
        <v>85</v>
      </c>
      <c r="K49" s="8">
        <f t="shared" si="14"/>
        <v>13.198757763975156</v>
      </c>
      <c r="L49" s="93">
        <f>'Feuil1 ne pas supprimer'!N43</f>
        <v>380</v>
      </c>
      <c r="M49" s="8">
        <f t="shared" si="15"/>
        <v>59.006211180124225</v>
      </c>
      <c r="N49" s="93">
        <f>'Feuil1 ne pas supprimer'!Q43</f>
        <v>179</v>
      </c>
      <c r="O49" s="8">
        <f t="shared" si="16"/>
        <v>27.795031055900623</v>
      </c>
      <c r="P49" s="115"/>
      <c r="Q49" s="141"/>
      <c r="R49" s="115"/>
      <c r="S49" s="141"/>
      <c r="T49" s="115"/>
      <c r="U49" s="141"/>
      <c r="V49" s="115"/>
      <c r="W49" s="141"/>
      <c r="X49" s="115"/>
      <c r="Y49" s="141"/>
      <c r="Z49" s="115"/>
      <c r="AA49" s="141"/>
    </row>
    <row r="50" spans="1:27" ht="15">
      <c r="A50" s="157" t="s">
        <v>95</v>
      </c>
      <c r="B50" s="157" t="str">
        <f>'Feuil1 ne pas supprimer'!C44</f>
        <v>Pirae</v>
      </c>
      <c r="C50" s="157">
        <f>'Feuil1 ne pas supprimer'!D44</f>
        <v>10</v>
      </c>
      <c r="D50" s="158">
        <f>'Feuil1 ne pas supprimer'!E44</f>
        <v>1167</v>
      </c>
      <c r="E50" s="158">
        <f>'Feuil1 ne pas supprimer'!F44</f>
        <v>838</v>
      </c>
      <c r="F50" s="158">
        <f t="shared" si="17"/>
        <v>329</v>
      </c>
      <c r="G50" s="154">
        <f t="shared" si="9"/>
        <v>71.80805484147386</v>
      </c>
      <c r="H50" s="155">
        <f>'Feuil1 ne pas supprimer'!H44</f>
        <v>5</v>
      </c>
      <c r="I50" s="159">
        <f>'Feuil1 ne pas supprimer'!I44</f>
        <v>833</v>
      </c>
      <c r="J50" s="93">
        <f>'Feuil1 ne pas supprimer'!K44</f>
        <v>85</v>
      </c>
      <c r="K50" s="8">
        <f t="shared" si="14"/>
        <v>10.204081632653061</v>
      </c>
      <c r="L50" s="93">
        <f>'Feuil1 ne pas supprimer'!N44</f>
        <v>527</v>
      </c>
      <c r="M50" s="8">
        <f t="shared" si="15"/>
        <v>63.26530612244898</v>
      </c>
      <c r="N50" s="93">
        <f>'Feuil1 ne pas supprimer'!Q44</f>
        <v>221</v>
      </c>
      <c r="O50" s="9">
        <f t="shared" si="16"/>
        <v>26.53061224489796</v>
      </c>
      <c r="P50" s="115"/>
      <c r="Q50" s="141"/>
      <c r="R50" s="115"/>
      <c r="S50" s="141"/>
      <c r="T50" s="115"/>
      <c r="U50" s="141"/>
      <c r="V50" s="115"/>
      <c r="W50" s="141"/>
      <c r="X50" s="115"/>
      <c r="Y50" s="141"/>
      <c r="Z50" s="115"/>
      <c r="AA50" s="141"/>
    </row>
    <row r="51" spans="1:27" ht="15">
      <c r="A51" s="3" t="s">
        <v>97</v>
      </c>
      <c r="B51" s="3" t="s">
        <v>30</v>
      </c>
      <c r="C51" s="3"/>
      <c r="D51" s="91">
        <f>SUM(D52:D58)</f>
        <v>7205</v>
      </c>
      <c r="E51" s="91">
        <f>SUM(E52:E58)</f>
        <v>5486</v>
      </c>
      <c r="F51" s="91">
        <f>D51-E51</f>
        <v>1719</v>
      </c>
      <c r="G51" s="15">
        <f>E51/D51*100</f>
        <v>76.1415683553088</v>
      </c>
      <c r="H51" s="92">
        <f>E51-I51</f>
        <v>38</v>
      </c>
      <c r="I51" s="97">
        <f>SUM(I52:I58)</f>
        <v>5448</v>
      </c>
      <c r="J51" s="92">
        <f>SUM(J52:J58)</f>
        <v>1940</v>
      </c>
      <c r="K51" s="90">
        <f>J51/$I51*100</f>
        <v>35.609397944199706</v>
      </c>
      <c r="L51" s="92">
        <f>SUM(L52:L58)</f>
        <v>2730</v>
      </c>
      <c r="M51" s="90">
        <f>L51/$I51*100</f>
        <v>50.110132158590304</v>
      </c>
      <c r="N51" s="92">
        <f>SUM(N52:N58)</f>
        <v>778</v>
      </c>
      <c r="O51" s="16">
        <f>N51/$I51*100</f>
        <v>14.280469897209985</v>
      </c>
      <c r="P51" s="120"/>
      <c r="Q51" s="153"/>
      <c r="R51" s="120"/>
      <c r="S51" s="153"/>
      <c r="T51" s="120"/>
      <c r="U51" s="153"/>
      <c r="V51" s="120"/>
      <c r="W51" s="153"/>
      <c r="X51" s="120"/>
      <c r="Y51" s="153"/>
      <c r="Z51" s="120"/>
      <c r="AA51" s="153"/>
    </row>
    <row r="52" spans="1:27" ht="15">
      <c r="A52" s="133" t="s">
        <v>97</v>
      </c>
      <c r="B52" s="133" t="str">
        <f>'Feuil1 ne pas supprimer'!C45</f>
        <v>Hitia'a O Te ra</v>
      </c>
      <c r="C52" s="133">
        <f>'Feuil1 ne pas supprimer'!D45</f>
        <v>1</v>
      </c>
      <c r="D52" s="155">
        <f>'Feuil1 ne pas supprimer'!E45</f>
        <v>889</v>
      </c>
      <c r="E52" s="155">
        <f>'Feuil1 ne pas supprimer'!F45</f>
        <v>702</v>
      </c>
      <c r="F52" s="155">
        <f aca="true" t="shared" si="18" ref="F52:F58">D52-E52</f>
        <v>187</v>
      </c>
      <c r="G52" s="154">
        <f t="shared" si="9"/>
        <v>78.96512935883014</v>
      </c>
      <c r="H52" s="155">
        <f>'Feuil1 ne pas supprimer'!H45</f>
        <v>7</v>
      </c>
      <c r="I52" s="156">
        <f>'Feuil1 ne pas supprimer'!I45</f>
        <v>695</v>
      </c>
      <c r="J52" s="93">
        <f>'Feuil1 ne pas supprimer'!K45</f>
        <v>208</v>
      </c>
      <c r="K52" s="8">
        <f aca="true" t="shared" si="19" ref="K52:K58">J52/I52*100</f>
        <v>29.928057553956833</v>
      </c>
      <c r="L52" s="93">
        <f>'Feuil1 ne pas supprimer'!N45</f>
        <v>383</v>
      </c>
      <c r="M52" s="8">
        <f aca="true" t="shared" si="20" ref="M52:M58">L52/I52*100</f>
        <v>55.10791366906474</v>
      </c>
      <c r="N52" s="93">
        <f>'Feuil1 ne pas supprimer'!Q45</f>
        <v>104</v>
      </c>
      <c r="O52" s="8">
        <f aca="true" t="shared" si="21" ref="O52:O58">N52/I52*100</f>
        <v>14.964028776978417</v>
      </c>
      <c r="P52" s="115"/>
      <c r="Q52" s="141"/>
      <c r="R52" s="115"/>
      <c r="S52" s="141"/>
      <c r="T52" s="115"/>
      <c r="U52" s="141"/>
      <c r="V52" s="115"/>
      <c r="W52" s="141"/>
      <c r="X52" s="115"/>
      <c r="Y52" s="141"/>
      <c r="Z52" s="115"/>
      <c r="AA52" s="141"/>
    </row>
    <row r="53" spans="1:27" ht="15">
      <c r="A53" s="133" t="s">
        <v>97</v>
      </c>
      <c r="B53" s="133" t="str">
        <f>'Feuil1 ne pas supprimer'!C46</f>
        <v>Hitia'a O Te ra</v>
      </c>
      <c r="C53" s="133">
        <f>'Feuil1 ne pas supprimer'!D46</f>
        <v>2</v>
      </c>
      <c r="D53" s="155">
        <f>'Feuil1 ne pas supprimer'!E46</f>
        <v>919</v>
      </c>
      <c r="E53" s="155">
        <f>'Feuil1 ne pas supprimer'!F46</f>
        <v>727</v>
      </c>
      <c r="F53" s="155">
        <f t="shared" si="18"/>
        <v>192</v>
      </c>
      <c r="G53" s="154">
        <f t="shared" si="9"/>
        <v>79.10772578890098</v>
      </c>
      <c r="H53" s="155">
        <f>'Feuil1 ne pas supprimer'!H46</f>
        <v>7</v>
      </c>
      <c r="I53" s="156">
        <f>'Feuil1 ne pas supprimer'!I46</f>
        <v>720</v>
      </c>
      <c r="J53" s="93">
        <f>'Feuil1 ne pas supprimer'!K46</f>
        <v>182</v>
      </c>
      <c r="K53" s="8">
        <f t="shared" si="19"/>
        <v>25.27777777777778</v>
      </c>
      <c r="L53" s="93">
        <f>'Feuil1 ne pas supprimer'!N46</f>
        <v>419</v>
      </c>
      <c r="M53" s="8">
        <f t="shared" si="20"/>
        <v>58.19444444444445</v>
      </c>
      <c r="N53" s="93">
        <f>'Feuil1 ne pas supprimer'!Q46</f>
        <v>119</v>
      </c>
      <c r="O53" s="8">
        <f t="shared" si="21"/>
        <v>16.52777777777778</v>
      </c>
      <c r="P53" s="115"/>
      <c r="Q53" s="141"/>
      <c r="R53" s="115"/>
      <c r="S53" s="141"/>
      <c r="T53" s="115"/>
      <c r="U53" s="141"/>
      <c r="V53" s="115"/>
      <c r="W53" s="141"/>
      <c r="X53" s="115"/>
      <c r="Y53" s="141"/>
      <c r="Z53" s="115"/>
      <c r="AA53" s="141"/>
    </row>
    <row r="54" spans="1:27" ht="15">
      <c r="A54" s="133" t="s">
        <v>97</v>
      </c>
      <c r="B54" s="133" t="str">
        <f>'Feuil1 ne pas supprimer'!C47</f>
        <v>Hitia'a O Te ra</v>
      </c>
      <c r="C54" s="133">
        <f>'Feuil1 ne pas supprimer'!D47</f>
        <v>3</v>
      </c>
      <c r="D54" s="155">
        <f>'Feuil1 ne pas supprimer'!E47</f>
        <v>1098</v>
      </c>
      <c r="E54" s="155">
        <f>'Feuil1 ne pas supprimer'!F47</f>
        <v>801</v>
      </c>
      <c r="F54" s="155">
        <f t="shared" si="18"/>
        <v>297</v>
      </c>
      <c r="G54" s="154">
        <f t="shared" si="9"/>
        <v>72.95081967213115</v>
      </c>
      <c r="H54" s="155">
        <f>'Feuil1 ne pas supprimer'!H47</f>
        <v>4</v>
      </c>
      <c r="I54" s="156">
        <f>'Feuil1 ne pas supprimer'!I47</f>
        <v>797</v>
      </c>
      <c r="J54" s="93">
        <f>'Feuil1 ne pas supprimer'!K47</f>
        <v>357</v>
      </c>
      <c r="K54" s="8">
        <f t="shared" si="19"/>
        <v>44.79297365119197</v>
      </c>
      <c r="L54" s="93">
        <f>'Feuil1 ne pas supprimer'!N47</f>
        <v>294</v>
      </c>
      <c r="M54" s="8">
        <f t="shared" si="20"/>
        <v>36.888331242158095</v>
      </c>
      <c r="N54" s="93">
        <f>'Feuil1 ne pas supprimer'!Q47</f>
        <v>146</v>
      </c>
      <c r="O54" s="8">
        <f t="shared" si="21"/>
        <v>18.318695106649937</v>
      </c>
      <c r="P54" s="115"/>
      <c r="Q54" s="141"/>
      <c r="R54" s="115"/>
      <c r="S54" s="141"/>
      <c r="T54" s="115"/>
      <c r="U54" s="141"/>
      <c r="V54" s="115"/>
      <c r="W54" s="141"/>
      <c r="X54" s="115"/>
      <c r="Y54" s="141"/>
      <c r="Z54" s="115"/>
      <c r="AA54" s="141"/>
    </row>
    <row r="55" spans="1:27" ht="15">
      <c r="A55" s="133" t="s">
        <v>97</v>
      </c>
      <c r="B55" s="133" t="str">
        <f>'Feuil1 ne pas supprimer'!C48</f>
        <v>Hitia'a O Te ra</v>
      </c>
      <c r="C55" s="133">
        <f>'Feuil1 ne pas supprimer'!D48</f>
        <v>4</v>
      </c>
      <c r="D55" s="155">
        <f>'Feuil1 ne pas supprimer'!E48</f>
        <v>1141</v>
      </c>
      <c r="E55" s="155">
        <f>'Feuil1 ne pas supprimer'!F48</f>
        <v>850</v>
      </c>
      <c r="F55" s="155">
        <f t="shared" si="18"/>
        <v>291</v>
      </c>
      <c r="G55" s="154">
        <f t="shared" si="9"/>
        <v>74.4960560911481</v>
      </c>
      <c r="H55" s="155">
        <f>'Feuil1 ne pas supprimer'!H48</f>
        <v>7</v>
      </c>
      <c r="I55" s="156">
        <f>'Feuil1 ne pas supprimer'!I48</f>
        <v>843</v>
      </c>
      <c r="J55" s="93">
        <f>'Feuil1 ne pas supprimer'!K48</f>
        <v>318</v>
      </c>
      <c r="K55" s="8">
        <f t="shared" si="19"/>
        <v>37.72241992882562</v>
      </c>
      <c r="L55" s="93">
        <f>'Feuil1 ne pas supprimer'!N48</f>
        <v>392</v>
      </c>
      <c r="M55" s="8">
        <f t="shared" si="20"/>
        <v>46.500593119810205</v>
      </c>
      <c r="N55" s="93">
        <f>'Feuil1 ne pas supprimer'!Q48</f>
        <v>133</v>
      </c>
      <c r="O55" s="8">
        <f t="shared" si="21"/>
        <v>15.776986951364174</v>
      </c>
      <c r="P55" s="115"/>
      <c r="Q55" s="141"/>
      <c r="R55" s="115"/>
      <c r="S55" s="141"/>
      <c r="T55" s="115"/>
      <c r="U55" s="141"/>
      <c r="V55" s="115"/>
      <c r="W55" s="141"/>
      <c r="X55" s="115"/>
      <c r="Y55" s="141"/>
      <c r="Z55" s="115"/>
      <c r="AA55" s="141"/>
    </row>
    <row r="56" spans="1:27" ht="15">
      <c r="A56" s="133" t="s">
        <v>97</v>
      </c>
      <c r="B56" s="133" t="str">
        <f>'Feuil1 ne pas supprimer'!C49</f>
        <v>Hitia'a O Te ra</v>
      </c>
      <c r="C56" s="133">
        <f>'Feuil1 ne pas supprimer'!D49</f>
        <v>5</v>
      </c>
      <c r="D56" s="155">
        <f>'Feuil1 ne pas supprimer'!E49</f>
        <v>737</v>
      </c>
      <c r="E56" s="155">
        <f>'Feuil1 ne pas supprimer'!F49</f>
        <v>552</v>
      </c>
      <c r="F56" s="155">
        <f t="shared" si="18"/>
        <v>185</v>
      </c>
      <c r="G56" s="154">
        <f t="shared" si="9"/>
        <v>74.89823609226595</v>
      </c>
      <c r="H56" s="155">
        <f>'Feuil1 ne pas supprimer'!H49</f>
        <v>2</v>
      </c>
      <c r="I56" s="156">
        <f>'Feuil1 ne pas supprimer'!I49</f>
        <v>550</v>
      </c>
      <c r="J56" s="93">
        <f>'Feuil1 ne pas supprimer'!K49</f>
        <v>144</v>
      </c>
      <c r="K56" s="8">
        <f t="shared" si="19"/>
        <v>26.181818181818183</v>
      </c>
      <c r="L56" s="93">
        <f>'Feuil1 ne pas supprimer'!N49</f>
        <v>342</v>
      </c>
      <c r="M56" s="8">
        <f t="shared" si="20"/>
        <v>62.18181818181818</v>
      </c>
      <c r="N56" s="93">
        <f>'Feuil1 ne pas supprimer'!Q49</f>
        <v>64</v>
      </c>
      <c r="O56" s="8">
        <f t="shared" si="21"/>
        <v>11.636363636363637</v>
      </c>
      <c r="P56" s="115"/>
      <c r="Q56" s="141"/>
      <c r="R56" s="115"/>
      <c r="S56" s="141"/>
      <c r="T56" s="115"/>
      <c r="U56" s="141"/>
      <c r="V56" s="115"/>
      <c r="W56" s="141"/>
      <c r="X56" s="115"/>
      <c r="Y56" s="141"/>
      <c r="Z56" s="115"/>
      <c r="AA56" s="141"/>
    </row>
    <row r="57" spans="1:27" ht="15">
      <c r="A57" s="133" t="s">
        <v>97</v>
      </c>
      <c r="B57" s="133" t="str">
        <f>'Feuil1 ne pas supprimer'!C50</f>
        <v>Hitia'a O Te ra</v>
      </c>
      <c r="C57" s="133">
        <f>'Feuil1 ne pas supprimer'!D50</f>
        <v>6</v>
      </c>
      <c r="D57" s="155">
        <f>'Feuil1 ne pas supprimer'!E50</f>
        <v>1587</v>
      </c>
      <c r="E57" s="155">
        <f>'Feuil1 ne pas supprimer'!F50</f>
        <v>1177</v>
      </c>
      <c r="F57" s="155">
        <f t="shared" si="18"/>
        <v>410</v>
      </c>
      <c r="G57" s="154">
        <f t="shared" si="9"/>
        <v>74.1650913673598</v>
      </c>
      <c r="H57" s="155">
        <f>'Feuil1 ne pas supprimer'!H50</f>
        <v>6</v>
      </c>
      <c r="I57" s="156">
        <f>'Feuil1 ne pas supprimer'!I50</f>
        <v>1171</v>
      </c>
      <c r="J57" s="93">
        <f>'Feuil1 ne pas supprimer'!K50</f>
        <v>520</v>
      </c>
      <c r="K57" s="8">
        <f t="shared" si="19"/>
        <v>44.4064901793339</v>
      </c>
      <c r="L57" s="93">
        <f>'Feuil1 ne pas supprimer'!N50</f>
        <v>514</v>
      </c>
      <c r="M57" s="8">
        <f t="shared" si="20"/>
        <v>43.894107600341584</v>
      </c>
      <c r="N57" s="93">
        <f>'Feuil1 ne pas supprimer'!Q50</f>
        <v>137</v>
      </c>
      <c r="O57" s="8">
        <f t="shared" si="21"/>
        <v>11.69940222032451</v>
      </c>
      <c r="P57" s="115"/>
      <c r="Q57" s="141"/>
      <c r="R57" s="115"/>
      <c r="S57" s="141"/>
      <c r="T57" s="115"/>
      <c r="U57" s="141"/>
      <c r="V57" s="115"/>
      <c r="W57" s="141"/>
      <c r="X57" s="115"/>
      <c r="Y57" s="141"/>
      <c r="Z57" s="115"/>
      <c r="AA57" s="141"/>
    </row>
    <row r="58" spans="1:27" ht="15">
      <c r="A58" s="133" t="s">
        <v>97</v>
      </c>
      <c r="B58" s="133" t="str">
        <f>'Feuil1 ne pas supprimer'!C51</f>
        <v>Hitia'a O Te ra</v>
      </c>
      <c r="C58" s="133">
        <f>'Feuil1 ne pas supprimer'!D51</f>
        <v>7</v>
      </c>
      <c r="D58" s="155">
        <f>'Feuil1 ne pas supprimer'!E51</f>
        <v>834</v>
      </c>
      <c r="E58" s="155">
        <f>'Feuil1 ne pas supprimer'!F51</f>
        <v>677</v>
      </c>
      <c r="F58" s="155">
        <f t="shared" si="18"/>
        <v>157</v>
      </c>
      <c r="G58" s="154">
        <f t="shared" si="9"/>
        <v>81.17505995203837</v>
      </c>
      <c r="H58" s="155">
        <f>'Feuil1 ne pas supprimer'!H51</f>
        <v>5</v>
      </c>
      <c r="I58" s="156">
        <f>'Feuil1 ne pas supprimer'!I51</f>
        <v>672</v>
      </c>
      <c r="J58" s="93">
        <f>'Feuil1 ne pas supprimer'!K51</f>
        <v>211</v>
      </c>
      <c r="K58" s="8">
        <f t="shared" si="19"/>
        <v>31.398809523809522</v>
      </c>
      <c r="L58" s="93">
        <f>'Feuil1 ne pas supprimer'!N51</f>
        <v>386</v>
      </c>
      <c r="M58" s="8">
        <f t="shared" si="20"/>
        <v>57.44047619047619</v>
      </c>
      <c r="N58" s="93">
        <f>'Feuil1 ne pas supprimer'!Q51</f>
        <v>75</v>
      </c>
      <c r="O58" s="8">
        <f t="shared" si="21"/>
        <v>11.160714285714286</v>
      </c>
      <c r="P58" s="115"/>
      <c r="Q58" s="141"/>
      <c r="R58" s="115"/>
      <c r="S58" s="141"/>
      <c r="T58" s="115"/>
      <c r="U58" s="141"/>
      <c r="V58" s="115"/>
      <c r="W58" s="141"/>
      <c r="X58" s="115"/>
      <c r="Y58" s="141"/>
      <c r="Z58" s="115"/>
      <c r="AA58" s="141"/>
    </row>
    <row r="59" spans="1:27" ht="15">
      <c r="A59" s="3" t="s">
        <v>97</v>
      </c>
      <c r="B59" s="3" t="s">
        <v>31</v>
      </c>
      <c r="C59" s="3"/>
      <c r="D59" s="91">
        <f>SUM(D60:D71)</f>
        <v>11156</v>
      </c>
      <c r="E59" s="91">
        <f>SUM(E60:E71)</f>
        <v>7245</v>
      </c>
      <c r="F59" s="91">
        <f>D59-E59</f>
        <v>3911</v>
      </c>
      <c r="G59" s="14">
        <f>E59/D59*100</f>
        <v>64.94263176765865</v>
      </c>
      <c r="H59" s="91">
        <f>E59-I59</f>
        <v>106</v>
      </c>
      <c r="I59" s="97">
        <f>SUM(I60:I71)</f>
        <v>7139</v>
      </c>
      <c r="J59" s="91">
        <f>SUM(J60:J71)</f>
        <v>1766</v>
      </c>
      <c r="K59" s="16">
        <f>J59/$I59*100</f>
        <v>24.737358173413643</v>
      </c>
      <c r="L59" s="91">
        <f>SUM(L60:L71)</f>
        <v>3242</v>
      </c>
      <c r="M59" s="16">
        <f>L59/$I59*100</f>
        <v>45.41252276229164</v>
      </c>
      <c r="N59" s="91">
        <f>SUM(N60:N71)</f>
        <v>2131</v>
      </c>
      <c r="O59" s="16">
        <f>N59/$I59*100</f>
        <v>29.850119064294717</v>
      </c>
      <c r="P59" s="120"/>
      <c r="Q59" s="153"/>
      <c r="R59" s="120"/>
      <c r="S59" s="153"/>
      <c r="T59" s="120"/>
      <c r="U59" s="153"/>
      <c r="V59" s="120"/>
      <c r="W59" s="153"/>
      <c r="X59" s="120"/>
      <c r="Y59" s="153"/>
      <c r="Z59" s="120"/>
      <c r="AA59" s="153"/>
    </row>
    <row r="60" spans="1:27" ht="15">
      <c r="A60" s="133" t="s">
        <v>97</v>
      </c>
      <c r="B60" s="133" t="str">
        <f>'Feuil1 ne pas supprimer'!C52</f>
        <v>Mahina</v>
      </c>
      <c r="C60" s="133">
        <f>'Feuil1 ne pas supprimer'!D52</f>
        <v>1</v>
      </c>
      <c r="D60" s="155">
        <f>'Feuil1 ne pas supprimer'!E52</f>
        <v>754</v>
      </c>
      <c r="E60" s="155">
        <f>'Feuil1 ne pas supprimer'!F52</f>
        <v>534</v>
      </c>
      <c r="F60" s="155">
        <f>D60-E60</f>
        <v>220</v>
      </c>
      <c r="G60" s="154">
        <f t="shared" si="9"/>
        <v>70.82228116710876</v>
      </c>
      <c r="H60" s="155">
        <f>'Feuil1 ne pas supprimer'!H52</f>
        <v>7</v>
      </c>
      <c r="I60" s="156">
        <f>'Feuil1 ne pas supprimer'!I52</f>
        <v>527</v>
      </c>
      <c r="J60" s="93">
        <f>'Feuil1 ne pas supprimer'!K52</f>
        <v>121</v>
      </c>
      <c r="K60" s="8">
        <f aca="true" t="shared" si="22" ref="K60:K71">J60/I60*100</f>
        <v>22.960151802656547</v>
      </c>
      <c r="L60" s="93">
        <f>'Feuil1 ne pas supprimer'!N52</f>
        <v>235</v>
      </c>
      <c r="M60" s="8">
        <f aca="true" t="shared" si="23" ref="M60:M71">L60/I60*100</f>
        <v>44.59203036053131</v>
      </c>
      <c r="N60" s="93">
        <f>'Feuil1 ne pas supprimer'!Q52</f>
        <v>171</v>
      </c>
      <c r="O60" s="8">
        <f aca="true" t="shared" si="24" ref="O60:O71">N60/I60*100</f>
        <v>32.44781783681214</v>
      </c>
      <c r="P60" s="115"/>
      <c r="Q60" s="141"/>
      <c r="R60" s="115"/>
      <c r="S60" s="141"/>
      <c r="T60" s="115"/>
      <c r="U60" s="141"/>
      <c r="V60" s="115"/>
      <c r="W60" s="141"/>
      <c r="X60" s="115"/>
      <c r="Y60" s="141"/>
      <c r="Z60" s="115"/>
      <c r="AA60" s="141"/>
    </row>
    <row r="61" spans="1:27" ht="15">
      <c r="A61" s="133" t="s">
        <v>97</v>
      </c>
      <c r="B61" s="133" t="str">
        <f>'Feuil1 ne pas supprimer'!C53</f>
        <v>Mahina</v>
      </c>
      <c r="C61" s="133">
        <f>'Feuil1 ne pas supprimer'!D53</f>
        <v>2</v>
      </c>
      <c r="D61" s="155">
        <f>'Feuil1 ne pas supprimer'!E53</f>
        <v>794</v>
      </c>
      <c r="E61" s="155">
        <f>'Feuil1 ne pas supprimer'!F53</f>
        <v>531</v>
      </c>
      <c r="F61" s="155">
        <f aca="true" t="shared" si="25" ref="F61:F71">D61-E61</f>
        <v>263</v>
      </c>
      <c r="G61" s="154">
        <f t="shared" si="9"/>
        <v>66.87657430730478</v>
      </c>
      <c r="H61" s="155">
        <f>'Feuil1 ne pas supprimer'!H53</f>
        <v>5</v>
      </c>
      <c r="I61" s="156">
        <f>'Feuil1 ne pas supprimer'!I53</f>
        <v>526</v>
      </c>
      <c r="J61" s="93">
        <f>'Feuil1 ne pas supprimer'!K53</f>
        <v>116</v>
      </c>
      <c r="K61" s="8">
        <f t="shared" si="22"/>
        <v>22.0532319391635</v>
      </c>
      <c r="L61" s="93">
        <f>'Feuil1 ne pas supprimer'!N53</f>
        <v>263</v>
      </c>
      <c r="M61" s="8">
        <f t="shared" si="23"/>
        <v>50</v>
      </c>
      <c r="N61" s="93">
        <f>'Feuil1 ne pas supprimer'!Q53</f>
        <v>147</v>
      </c>
      <c r="O61" s="8">
        <f t="shared" si="24"/>
        <v>27.9467680608365</v>
      </c>
      <c r="P61" s="115"/>
      <c r="Q61" s="141"/>
      <c r="R61" s="115"/>
      <c r="S61" s="141"/>
      <c r="T61" s="115"/>
      <c r="U61" s="141"/>
      <c r="V61" s="115"/>
      <c r="W61" s="141"/>
      <c r="X61" s="115"/>
      <c r="Y61" s="141"/>
      <c r="Z61" s="115"/>
      <c r="AA61" s="141"/>
    </row>
    <row r="62" spans="1:27" ht="15">
      <c r="A62" s="133" t="s">
        <v>97</v>
      </c>
      <c r="B62" s="133" t="str">
        <f>'Feuil1 ne pas supprimer'!C54</f>
        <v>Mahina</v>
      </c>
      <c r="C62" s="133">
        <f>'Feuil1 ne pas supprimer'!D54</f>
        <v>3</v>
      </c>
      <c r="D62" s="155">
        <f>'Feuil1 ne pas supprimer'!E54</f>
        <v>1114</v>
      </c>
      <c r="E62" s="155">
        <f>'Feuil1 ne pas supprimer'!F54</f>
        <v>659</v>
      </c>
      <c r="F62" s="155">
        <f t="shared" si="25"/>
        <v>455</v>
      </c>
      <c r="G62" s="154">
        <f t="shared" si="9"/>
        <v>59.156193895870736</v>
      </c>
      <c r="H62" s="155">
        <f>'Feuil1 ne pas supprimer'!H54</f>
        <v>6</v>
      </c>
      <c r="I62" s="156">
        <f>'Feuil1 ne pas supprimer'!I54</f>
        <v>653</v>
      </c>
      <c r="J62" s="93">
        <f>'Feuil1 ne pas supprimer'!K54</f>
        <v>185</v>
      </c>
      <c r="K62" s="8">
        <f t="shared" si="22"/>
        <v>28.330781010719758</v>
      </c>
      <c r="L62" s="93">
        <f>'Feuil1 ne pas supprimer'!N54</f>
        <v>262</v>
      </c>
      <c r="M62" s="8">
        <f t="shared" si="23"/>
        <v>40.12251148545176</v>
      </c>
      <c r="N62" s="93">
        <f>'Feuil1 ne pas supprimer'!Q54</f>
        <v>206</v>
      </c>
      <c r="O62" s="8">
        <f t="shared" si="24"/>
        <v>31.546707503828486</v>
      </c>
      <c r="P62" s="115"/>
      <c r="Q62" s="141"/>
      <c r="R62" s="115"/>
      <c r="S62" s="141"/>
      <c r="T62" s="115"/>
      <c r="U62" s="141"/>
      <c r="V62" s="115"/>
      <c r="W62" s="141"/>
      <c r="X62" s="115"/>
      <c r="Y62" s="141"/>
      <c r="Z62" s="115"/>
      <c r="AA62" s="141"/>
    </row>
    <row r="63" spans="1:27" ht="15">
      <c r="A63" s="133" t="s">
        <v>97</v>
      </c>
      <c r="B63" s="133" t="str">
        <f>'Feuil1 ne pas supprimer'!C55</f>
        <v>Mahina</v>
      </c>
      <c r="C63" s="133">
        <f>'Feuil1 ne pas supprimer'!D55</f>
        <v>4</v>
      </c>
      <c r="D63" s="155">
        <f>'Feuil1 ne pas supprimer'!E55</f>
        <v>1183</v>
      </c>
      <c r="E63" s="155">
        <f>'Feuil1 ne pas supprimer'!F55</f>
        <v>767</v>
      </c>
      <c r="F63" s="155">
        <f t="shared" si="25"/>
        <v>416</v>
      </c>
      <c r="G63" s="154">
        <f t="shared" si="9"/>
        <v>64.83516483516483</v>
      </c>
      <c r="H63" s="155">
        <f>'Feuil1 ne pas supprimer'!H55</f>
        <v>12</v>
      </c>
      <c r="I63" s="156">
        <f>'Feuil1 ne pas supprimer'!I55</f>
        <v>755</v>
      </c>
      <c r="J63" s="93">
        <f>'Feuil1 ne pas supprimer'!K55</f>
        <v>187</v>
      </c>
      <c r="K63" s="8">
        <f t="shared" si="22"/>
        <v>24.7682119205298</v>
      </c>
      <c r="L63" s="93">
        <f>'Feuil1 ne pas supprimer'!N55</f>
        <v>368</v>
      </c>
      <c r="M63" s="8">
        <f t="shared" si="23"/>
        <v>48.741721854304636</v>
      </c>
      <c r="N63" s="93">
        <f>'Feuil1 ne pas supprimer'!Q55</f>
        <v>200</v>
      </c>
      <c r="O63" s="8">
        <f t="shared" si="24"/>
        <v>26.490066225165563</v>
      </c>
      <c r="P63" s="115"/>
      <c r="Q63" s="141"/>
      <c r="R63" s="115"/>
      <c r="S63" s="141"/>
      <c r="T63" s="115"/>
      <c r="U63" s="141"/>
      <c r="V63" s="115"/>
      <c r="W63" s="141"/>
      <c r="X63" s="115"/>
      <c r="Y63" s="141"/>
      <c r="Z63" s="115"/>
      <c r="AA63" s="141"/>
    </row>
    <row r="64" spans="1:27" ht="15">
      <c r="A64" s="133" t="s">
        <v>97</v>
      </c>
      <c r="B64" s="133" t="str">
        <f>'Feuil1 ne pas supprimer'!C56</f>
        <v>Mahina</v>
      </c>
      <c r="C64" s="133">
        <f>'Feuil1 ne pas supprimer'!D56</f>
        <v>5</v>
      </c>
      <c r="D64" s="155">
        <f>'Feuil1 ne pas supprimer'!E56</f>
        <v>1274</v>
      </c>
      <c r="E64" s="155">
        <f>'Feuil1 ne pas supprimer'!F56</f>
        <v>808</v>
      </c>
      <c r="F64" s="155">
        <f t="shared" si="25"/>
        <v>466</v>
      </c>
      <c r="G64" s="154">
        <f t="shared" si="9"/>
        <v>63.42229199372057</v>
      </c>
      <c r="H64" s="155">
        <f>'Feuil1 ne pas supprimer'!H56</f>
        <v>7</v>
      </c>
      <c r="I64" s="156">
        <f>'Feuil1 ne pas supprimer'!I56</f>
        <v>801</v>
      </c>
      <c r="J64" s="93">
        <f>'Feuil1 ne pas supprimer'!K56</f>
        <v>236</v>
      </c>
      <c r="K64" s="8">
        <f t="shared" si="22"/>
        <v>29.463171036204745</v>
      </c>
      <c r="L64" s="93">
        <f>'Feuil1 ne pas supprimer'!N56</f>
        <v>369</v>
      </c>
      <c r="M64" s="8">
        <f t="shared" si="23"/>
        <v>46.06741573033708</v>
      </c>
      <c r="N64" s="93">
        <f>'Feuil1 ne pas supprimer'!Q56</f>
        <v>196</v>
      </c>
      <c r="O64" s="8">
        <f t="shared" si="24"/>
        <v>24.469413233458177</v>
      </c>
      <c r="P64" s="115"/>
      <c r="Q64" s="141"/>
      <c r="R64" s="115"/>
      <c r="S64" s="141"/>
      <c r="T64" s="115"/>
      <c r="U64" s="141"/>
      <c r="V64" s="115"/>
      <c r="W64" s="141"/>
      <c r="X64" s="115"/>
      <c r="Y64" s="141"/>
      <c r="Z64" s="115"/>
      <c r="AA64" s="141"/>
    </row>
    <row r="65" spans="1:27" ht="15">
      <c r="A65" s="133" t="s">
        <v>97</v>
      </c>
      <c r="B65" s="133" t="str">
        <f>'Feuil1 ne pas supprimer'!C57</f>
        <v>Mahina</v>
      </c>
      <c r="C65" s="133">
        <f>'Feuil1 ne pas supprimer'!D57</f>
        <v>6</v>
      </c>
      <c r="D65" s="155">
        <f>'Feuil1 ne pas supprimer'!E57</f>
        <v>627</v>
      </c>
      <c r="E65" s="155">
        <f>'Feuil1 ne pas supprimer'!F57</f>
        <v>449</v>
      </c>
      <c r="F65" s="155">
        <f t="shared" si="25"/>
        <v>178</v>
      </c>
      <c r="G65" s="154">
        <f t="shared" si="9"/>
        <v>71.61084529505582</v>
      </c>
      <c r="H65" s="155">
        <f>'Feuil1 ne pas supprimer'!H57</f>
        <v>3</v>
      </c>
      <c r="I65" s="156">
        <f>'Feuil1 ne pas supprimer'!I57</f>
        <v>446</v>
      </c>
      <c r="J65" s="93">
        <f>'Feuil1 ne pas supprimer'!K57</f>
        <v>86</v>
      </c>
      <c r="K65" s="8">
        <f t="shared" si="22"/>
        <v>19.282511210762333</v>
      </c>
      <c r="L65" s="93">
        <f>'Feuil1 ne pas supprimer'!N57</f>
        <v>205</v>
      </c>
      <c r="M65" s="8">
        <f t="shared" si="23"/>
        <v>45.964125560538115</v>
      </c>
      <c r="N65" s="93">
        <f>'Feuil1 ne pas supprimer'!Q57</f>
        <v>155</v>
      </c>
      <c r="O65" s="8">
        <f t="shared" si="24"/>
        <v>34.753363228699556</v>
      </c>
      <c r="P65" s="115"/>
      <c r="Q65" s="141"/>
      <c r="R65" s="115"/>
      <c r="S65" s="141"/>
      <c r="T65" s="115"/>
      <c r="U65" s="141"/>
      <c r="V65" s="115"/>
      <c r="W65" s="141"/>
      <c r="X65" s="115"/>
      <c r="Y65" s="141"/>
      <c r="Z65" s="115"/>
      <c r="AA65" s="141"/>
    </row>
    <row r="66" spans="1:27" ht="15">
      <c r="A66" s="133" t="s">
        <v>97</v>
      </c>
      <c r="B66" s="133" t="str">
        <f>'Feuil1 ne pas supprimer'!C58</f>
        <v>Mahina</v>
      </c>
      <c r="C66" s="133">
        <f>'Feuil1 ne pas supprimer'!D58</f>
        <v>7</v>
      </c>
      <c r="D66" s="155">
        <f>'Feuil1 ne pas supprimer'!E58</f>
        <v>869</v>
      </c>
      <c r="E66" s="155">
        <f>'Feuil1 ne pas supprimer'!F58</f>
        <v>588</v>
      </c>
      <c r="F66" s="155">
        <f t="shared" si="25"/>
        <v>281</v>
      </c>
      <c r="G66" s="154">
        <f t="shared" si="9"/>
        <v>67.66398158803221</v>
      </c>
      <c r="H66" s="155">
        <f>'Feuil1 ne pas supprimer'!H58</f>
        <v>7</v>
      </c>
      <c r="I66" s="156">
        <f>'Feuil1 ne pas supprimer'!I58</f>
        <v>581</v>
      </c>
      <c r="J66" s="93">
        <f>'Feuil1 ne pas supprimer'!K58</f>
        <v>183</v>
      </c>
      <c r="K66" s="8">
        <f t="shared" si="22"/>
        <v>31.497418244406195</v>
      </c>
      <c r="L66" s="93">
        <f>'Feuil1 ne pas supprimer'!N58</f>
        <v>285</v>
      </c>
      <c r="M66" s="8">
        <f t="shared" si="23"/>
        <v>49.05335628227194</v>
      </c>
      <c r="N66" s="93">
        <f>'Feuil1 ne pas supprimer'!Q58</f>
        <v>113</v>
      </c>
      <c r="O66" s="8">
        <f t="shared" si="24"/>
        <v>19.44922547332186</v>
      </c>
      <c r="P66" s="115"/>
      <c r="Q66" s="141"/>
      <c r="R66" s="115"/>
      <c r="S66" s="141"/>
      <c r="T66" s="115"/>
      <c r="U66" s="141"/>
      <c r="V66" s="115"/>
      <c r="W66" s="141"/>
      <c r="X66" s="115"/>
      <c r="Y66" s="141"/>
      <c r="Z66" s="115"/>
      <c r="AA66" s="141"/>
    </row>
    <row r="67" spans="1:27" ht="15">
      <c r="A67" s="133" t="s">
        <v>97</v>
      </c>
      <c r="B67" s="133" t="str">
        <f>'Feuil1 ne pas supprimer'!C59</f>
        <v>Mahina</v>
      </c>
      <c r="C67" s="133">
        <f>'Feuil1 ne pas supprimer'!D59</f>
        <v>8</v>
      </c>
      <c r="D67" s="155">
        <f>'Feuil1 ne pas supprimer'!E59</f>
        <v>1017</v>
      </c>
      <c r="E67" s="155">
        <f>'Feuil1 ne pas supprimer'!F59</f>
        <v>628</v>
      </c>
      <c r="F67" s="155">
        <f t="shared" si="25"/>
        <v>389</v>
      </c>
      <c r="G67" s="154">
        <f t="shared" si="9"/>
        <v>61.750245821042284</v>
      </c>
      <c r="H67" s="155">
        <f>'Feuil1 ne pas supprimer'!H59</f>
        <v>11</v>
      </c>
      <c r="I67" s="156">
        <f>'Feuil1 ne pas supprimer'!I59</f>
        <v>617</v>
      </c>
      <c r="J67" s="93">
        <f>'Feuil1 ne pas supprimer'!K59</f>
        <v>248</v>
      </c>
      <c r="K67" s="8">
        <f t="shared" si="22"/>
        <v>40.19448946515397</v>
      </c>
      <c r="L67" s="93">
        <f>'Feuil1 ne pas supprimer'!N59</f>
        <v>250</v>
      </c>
      <c r="M67" s="8">
        <f t="shared" si="23"/>
        <v>40.51863857374392</v>
      </c>
      <c r="N67" s="93">
        <f>'Feuil1 ne pas supprimer'!Q59</f>
        <v>119</v>
      </c>
      <c r="O67" s="8">
        <f t="shared" si="24"/>
        <v>19.286871961102108</v>
      </c>
      <c r="P67" s="115"/>
      <c r="Q67" s="141"/>
      <c r="R67" s="115"/>
      <c r="S67" s="141"/>
      <c r="T67" s="115"/>
      <c r="U67" s="141"/>
      <c r="V67" s="115"/>
      <c r="W67" s="141"/>
      <c r="X67" s="115"/>
      <c r="Y67" s="141"/>
      <c r="Z67" s="115"/>
      <c r="AA67" s="141"/>
    </row>
    <row r="68" spans="1:27" ht="15">
      <c r="A68" s="133" t="s">
        <v>97</v>
      </c>
      <c r="B68" s="133" t="str">
        <f>'Feuil1 ne pas supprimer'!C60</f>
        <v>Mahina</v>
      </c>
      <c r="C68" s="133">
        <f>'Feuil1 ne pas supprimer'!D60</f>
        <v>9</v>
      </c>
      <c r="D68" s="155">
        <f>'Feuil1 ne pas supprimer'!E60</f>
        <v>1086</v>
      </c>
      <c r="E68" s="155">
        <f>'Feuil1 ne pas supprimer'!F60</f>
        <v>734</v>
      </c>
      <c r="F68" s="155">
        <f t="shared" si="25"/>
        <v>352</v>
      </c>
      <c r="G68" s="154">
        <f t="shared" si="9"/>
        <v>67.58747697974218</v>
      </c>
      <c r="H68" s="155">
        <f>'Feuil1 ne pas supprimer'!H60</f>
        <v>14</v>
      </c>
      <c r="I68" s="156">
        <f>'Feuil1 ne pas supprimer'!I60</f>
        <v>720</v>
      </c>
      <c r="J68" s="93">
        <f>'Feuil1 ne pas supprimer'!K60</f>
        <v>62</v>
      </c>
      <c r="K68" s="8">
        <f t="shared" si="22"/>
        <v>8.61111111111111</v>
      </c>
      <c r="L68" s="93">
        <f>'Feuil1 ne pas supprimer'!N60</f>
        <v>331</v>
      </c>
      <c r="M68" s="8">
        <f t="shared" si="23"/>
        <v>45.97222222222222</v>
      </c>
      <c r="N68" s="93">
        <f>'Feuil1 ne pas supprimer'!Q60</f>
        <v>327</v>
      </c>
      <c r="O68" s="8">
        <f t="shared" si="24"/>
        <v>45.416666666666664</v>
      </c>
      <c r="P68" s="115"/>
      <c r="Q68" s="141"/>
      <c r="R68" s="115"/>
      <c r="S68" s="141"/>
      <c r="T68" s="115"/>
      <c r="U68" s="141"/>
      <c r="V68" s="115"/>
      <c r="W68" s="141"/>
      <c r="X68" s="115"/>
      <c r="Y68" s="141"/>
      <c r="Z68" s="115"/>
      <c r="AA68" s="141"/>
    </row>
    <row r="69" spans="1:27" ht="15">
      <c r="A69" s="133" t="s">
        <v>97</v>
      </c>
      <c r="B69" s="133" t="str">
        <f>'Feuil1 ne pas supprimer'!C61</f>
        <v>Mahina</v>
      </c>
      <c r="C69" s="133">
        <f>'Feuil1 ne pas supprimer'!D61</f>
        <v>10</v>
      </c>
      <c r="D69" s="155">
        <f>'Feuil1 ne pas supprimer'!E61</f>
        <v>963</v>
      </c>
      <c r="E69" s="155">
        <f>'Feuil1 ne pas supprimer'!F61</f>
        <v>604</v>
      </c>
      <c r="F69" s="155">
        <f t="shared" si="25"/>
        <v>359</v>
      </c>
      <c r="G69" s="154">
        <f t="shared" si="9"/>
        <v>62.72066458982347</v>
      </c>
      <c r="H69" s="155">
        <f>'Feuil1 ne pas supprimer'!H61</f>
        <v>13</v>
      </c>
      <c r="I69" s="156">
        <f>'Feuil1 ne pas supprimer'!I61</f>
        <v>591</v>
      </c>
      <c r="J69" s="93">
        <f>'Feuil1 ne pas supprimer'!K61</f>
        <v>69</v>
      </c>
      <c r="K69" s="8">
        <f t="shared" si="22"/>
        <v>11.6751269035533</v>
      </c>
      <c r="L69" s="93">
        <f>'Feuil1 ne pas supprimer'!N61</f>
        <v>244</v>
      </c>
      <c r="M69" s="8">
        <f t="shared" si="23"/>
        <v>41.28595600676819</v>
      </c>
      <c r="N69" s="93">
        <f>'Feuil1 ne pas supprimer'!Q61</f>
        <v>278</v>
      </c>
      <c r="O69" s="8">
        <f t="shared" si="24"/>
        <v>47.03891708967851</v>
      </c>
      <c r="P69" s="115"/>
      <c r="Q69" s="141"/>
      <c r="R69" s="115"/>
      <c r="S69" s="141"/>
      <c r="T69" s="115"/>
      <c r="U69" s="141"/>
      <c r="V69" s="115"/>
      <c r="W69" s="141"/>
      <c r="X69" s="115"/>
      <c r="Y69" s="141"/>
      <c r="Z69" s="115"/>
      <c r="AA69" s="141"/>
    </row>
    <row r="70" spans="1:27" ht="15">
      <c r="A70" s="133" t="s">
        <v>97</v>
      </c>
      <c r="B70" s="133" t="str">
        <f>'Feuil1 ne pas supprimer'!C62</f>
        <v>Mahina</v>
      </c>
      <c r="C70" s="133">
        <f>'Feuil1 ne pas supprimer'!D62</f>
        <v>11</v>
      </c>
      <c r="D70" s="155">
        <f>'Feuil1 ne pas supprimer'!E62</f>
        <v>666</v>
      </c>
      <c r="E70" s="155">
        <f>'Feuil1 ne pas supprimer'!F62</f>
        <v>418</v>
      </c>
      <c r="F70" s="155">
        <f t="shared" si="25"/>
        <v>248</v>
      </c>
      <c r="G70" s="154">
        <f t="shared" si="9"/>
        <v>62.76276276276276</v>
      </c>
      <c r="H70" s="155">
        <f>'Feuil1 ne pas supprimer'!H62</f>
        <v>14</v>
      </c>
      <c r="I70" s="156">
        <f>'Feuil1 ne pas supprimer'!I62</f>
        <v>404</v>
      </c>
      <c r="J70" s="93">
        <f>'Feuil1 ne pas supprimer'!K62</f>
        <v>105</v>
      </c>
      <c r="K70" s="8">
        <f t="shared" si="22"/>
        <v>25.99009900990099</v>
      </c>
      <c r="L70" s="93">
        <f>'Feuil1 ne pas supprimer'!N62</f>
        <v>182</v>
      </c>
      <c r="M70" s="8">
        <f t="shared" si="23"/>
        <v>45.04950495049505</v>
      </c>
      <c r="N70" s="93">
        <f>'Feuil1 ne pas supprimer'!Q62</f>
        <v>117</v>
      </c>
      <c r="O70" s="8">
        <f t="shared" si="24"/>
        <v>28.960396039603957</v>
      </c>
      <c r="P70" s="115"/>
      <c r="Q70" s="141"/>
      <c r="R70" s="115"/>
      <c r="S70" s="141"/>
      <c r="T70" s="115"/>
      <c r="U70" s="141"/>
      <c r="V70" s="115"/>
      <c r="W70" s="141"/>
      <c r="X70" s="115"/>
      <c r="Y70" s="141"/>
      <c r="Z70" s="115"/>
      <c r="AA70" s="141"/>
    </row>
    <row r="71" spans="1:27" ht="15">
      <c r="A71" s="133" t="s">
        <v>97</v>
      </c>
      <c r="B71" s="133" t="str">
        <f>'Feuil1 ne pas supprimer'!C63</f>
        <v>Mahina</v>
      </c>
      <c r="C71" s="133">
        <f>'Feuil1 ne pas supprimer'!D63</f>
        <v>12</v>
      </c>
      <c r="D71" s="155">
        <f>'Feuil1 ne pas supprimer'!E63</f>
        <v>809</v>
      </c>
      <c r="E71" s="155">
        <f>'Feuil1 ne pas supprimer'!F63</f>
        <v>525</v>
      </c>
      <c r="F71" s="155">
        <f t="shared" si="25"/>
        <v>284</v>
      </c>
      <c r="G71" s="154">
        <f t="shared" si="9"/>
        <v>64.89493201483313</v>
      </c>
      <c r="H71" s="155">
        <f>'Feuil1 ne pas supprimer'!H63</f>
        <v>7</v>
      </c>
      <c r="I71" s="156">
        <f>'Feuil1 ne pas supprimer'!I63</f>
        <v>518</v>
      </c>
      <c r="J71" s="93">
        <f>'Feuil1 ne pas supprimer'!K63</f>
        <v>168</v>
      </c>
      <c r="K71" s="8">
        <f t="shared" si="22"/>
        <v>32.432432432432435</v>
      </c>
      <c r="L71" s="93">
        <f>'Feuil1 ne pas supprimer'!N63</f>
        <v>248</v>
      </c>
      <c r="M71" s="8">
        <f t="shared" si="23"/>
        <v>47.87644787644788</v>
      </c>
      <c r="N71" s="93">
        <f>'Feuil1 ne pas supprimer'!Q63</f>
        <v>102</v>
      </c>
      <c r="O71" s="8">
        <f t="shared" si="24"/>
        <v>19.69111969111969</v>
      </c>
      <c r="P71" s="115"/>
      <c r="Q71" s="141"/>
      <c r="R71" s="115"/>
      <c r="S71" s="141"/>
      <c r="T71" s="115"/>
      <c r="U71" s="141"/>
      <c r="V71" s="115"/>
      <c r="W71" s="141"/>
      <c r="X71" s="115"/>
      <c r="Y71" s="141"/>
      <c r="Z71" s="115"/>
      <c r="AA71" s="141"/>
    </row>
    <row r="72" spans="1:27" ht="15">
      <c r="A72" s="3" t="s">
        <v>97</v>
      </c>
      <c r="B72" s="3" t="s">
        <v>32</v>
      </c>
      <c r="C72" s="3"/>
      <c r="D72" s="91">
        <f>SUM(D73:D80)</f>
        <v>8471</v>
      </c>
      <c r="E72" s="91">
        <f>SUM(E73:E80)</f>
        <v>6186</v>
      </c>
      <c r="F72" s="91">
        <f>D72-E72</f>
        <v>2285</v>
      </c>
      <c r="G72" s="14">
        <f>E72/D72*100</f>
        <v>73.02561681029395</v>
      </c>
      <c r="H72" s="91">
        <f>E72-I72</f>
        <v>71</v>
      </c>
      <c r="I72" s="97">
        <f>SUM(I73:I80)</f>
        <v>6115</v>
      </c>
      <c r="J72" s="91">
        <f>SUM(J73:J80)</f>
        <v>1916</v>
      </c>
      <c r="K72" s="16">
        <f>J72/$I72*100</f>
        <v>31.33278822567457</v>
      </c>
      <c r="L72" s="91">
        <f>SUM(L73:L80)</f>
        <v>2686</v>
      </c>
      <c r="M72" s="16">
        <f>L72/$I72*100</f>
        <v>43.92477514309076</v>
      </c>
      <c r="N72" s="91">
        <f>SUM(N73:N80)</f>
        <v>1513</v>
      </c>
      <c r="O72" s="16">
        <f>N72/$I72*100</f>
        <v>24.742436631234668</v>
      </c>
      <c r="P72" s="120"/>
      <c r="Q72" s="153"/>
      <c r="R72" s="120"/>
      <c r="S72" s="153"/>
      <c r="T72" s="120"/>
      <c r="U72" s="153"/>
      <c r="V72" s="120"/>
      <c r="W72" s="153"/>
      <c r="X72" s="120"/>
      <c r="Y72" s="153"/>
      <c r="Z72" s="120"/>
      <c r="AA72" s="153"/>
    </row>
    <row r="73" spans="1:27" s="17" customFormat="1" ht="15">
      <c r="A73" s="133" t="s">
        <v>97</v>
      </c>
      <c r="B73" s="133" t="str">
        <f>'Feuil1 ne pas supprimer'!C64</f>
        <v>Paea</v>
      </c>
      <c r="C73" s="133">
        <f>'Feuil1 ne pas supprimer'!D64</f>
        <v>1</v>
      </c>
      <c r="D73" s="155">
        <f>'Feuil1 ne pas supprimer'!E64</f>
        <v>914</v>
      </c>
      <c r="E73" s="155">
        <f>'Feuil1 ne pas supprimer'!F64</f>
        <v>631</v>
      </c>
      <c r="F73" s="155">
        <f>D73-E73</f>
        <v>283</v>
      </c>
      <c r="G73" s="154">
        <f t="shared" si="9"/>
        <v>69.03719912472648</v>
      </c>
      <c r="H73" s="155">
        <f>'Feuil1 ne pas supprimer'!H64</f>
        <v>7</v>
      </c>
      <c r="I73" s="156">
        <f>'Feuil1 ne pas supprimer'!I64</f>
        <v>624</v>
      </c>
      <c r="J73" s="121">
        <f>'Feuil1 ne pas supprimer'!K64</f>
        <v>157</v>
      </c>
      <c r="K73" s="42">
        <f aca="true" t="shared" si="26" ref="K73:K80">J73/I73*100</f>
        <v>25.16025641025641</v>
      </c>
      <c r="L73" s="121">
        <f>'Feuil1 ne pas supprimer'!N64</f>
        <v>267</v>
      </c>
      <c r="M73" s="42">
        <f aca="true" t="shared" si="27" ref="M73:M80">L73/I73*100</f>
        <v>42.78846153846153</v>
      </c>
      <c r="N73" s="121">
        <f>'Feuil1 ne pas supprimer'!Q64</f>
        <v>200</v>
      </c>
      <c r="O73" s="42">
        <f aca="true" t="shared" si="28" ref="O73:O80">N73/I73*100</f>
        <v>32.05128205128205</v>
      </c>
      <c r="P73" s="118"/>
      <c r="Q73" s="37"/>
      <c r="R73" s="118"/>
      <c r="S73" s="37"/>
      <c r="T73" s="118"/>
      <c r="U73" s="37"/>
      <c r="V73" s="118"/>
      <c r="W73" s="37"/>
      <c r="X73" s="118"/>
      <c r="Y73" s="37"/>
      <c r="Z73" s="118"/>
      <c r="AA73" s="37"/>
    </row>
    <row r="74" spans="1:27" s="17" customFormat="1" ht="15">
      <c r="A74" s="133" t="s">
        <v>97</v>
      </c>
      <c r="B74" s="133" t="str">
        <f>'Feuil1 ne pas supprimer'!C65</f>
        <v>Paea</v>
      </c>
      <c r="C74" s="133">
        <f>'Feuil1 ne pas supprimer'!D65</f>
        <v>2</v>
      </c>
      <c r="D74" s="155">
        <f>'Feuil1 ne pas supprimer'!E65</f>
        <v>1176</v>
      </c>
      <c r="E74" s="155">
        <f>'Feuil1 ne pas supprimer'!F65</f>
        <v>828</v>
      </c>
      <c r="F74" s="155">
        <f aca="true" t="shared" si="29" ref="F74:F80">D74-E74</f>
        <v>348</v>
      </c>
      <c r="G74" s="154">
        <f>I74/D74*100</f>
        <v>69.30272108843538</v>
      </c>
      <c r="H74" s="155">
        <f>'Feuil1 ne pas supprimer'!H65</f>
        <v>13</v>
      </c>
      <c r="I74" s="156">
        <f>'Feuil1 ne pas supprimer'!I65</f>
        <v>815</v>
      </c>
      <c r="J74" s="121">
        <f>'Feuil1 ne pas supprimer'!K65</f>
        <v>265</v>
      </c>
      <c r="K74" s="42">
        <f t="shared" si="26"/>
        <v>32.515337423312886</v>
      </c>
      <c r="L74" s="121">
        <f>'Feuil1 ne pas supprimer'!N65</f>
        <v>374</v>
      </c>
      <c r="M74" s="42">
        <f t="shared" si="27"/>
        <v>45.88957055214724</v>
      </c>
      <c r="N74" s="121">
        <f>'Feuil1 ne pas supprimer'!Q65</f>
        <v>176</v>
      </c>
      <c r="O74" s="42">
        <f t="shared" si="28"/>
        <v>21.595092024539877</v>
      </c>
      <c r="P74" s="118"/>
      <c r="Q74" s="37"/>
      <c r="R74" s="118"/>
      <c r="S74" s="37"/>
      <c r="T74" s="118"/>
      <c r="U74" s="37"/>
      <c r="V74" s="118"/>
      <c r="W74" s="37"/>
      <c r="X74" s="118"/>
      <c r="Y74" s="37"/>
      <c r="Z74" s="118"/>
      <c r="AA74" s="37"/>
    </row>
    <row r="75" spans="1:27" s="17" customFormat="1" ht="15">
      <c r="A75" s="133" t="s">
        <v>97</v>
      </c>
      <c r="B75" s="133" t="str">
        <f>'Feuil1 ne pas supprimer'!C66</f>
        <v>Paea</v>
      </c>
      <c r="C75" s="133">
        <f>'Feuil1 ne pas supprimer'!D66</f>
        <v>3</v>
      </c>
      <c r="D75" s="155">
        <f>'Feuil1 ne pas supprimer'!E66</f>
        <v>1051</v>
      </c>
      <c r="E75" s="155">
        <f>'Feuil1 ne pas supprimer'!F66</f>
        <v>762</v>
      </c>
      <c r="F75" s="155">
        <f t="shared" si="29"/>
        <v>289</v>
      </c>
      <c r="G75" s="154">
        <f aca="true" t="shared" si="30" ref="G75:G80">I75/D75*100</f>
        <v>72.12178877259753</v>
      </c>
      <c r="H75" s="155">
        <f>'Feuil1 ne pas supprimer'!H66</f>
        <v>4</v>
      </c>
      <c r="I75" s="156">
        <f>'Feuil1 ne pas supprimer'!I66</f>
        <v>758</v>
      </c>
      <c r="J75" s="121">
        <f>'Feuil1 ne pas supprimer'!K66</f>
        <v>303</v>
      </c>
      <c r="K75" s="42">
        <f t="shared" si="26"/>
        <v>39.97361477572559</v>
      </c>
      <c r="L75" s="121">
        <f>'Feuil1 ne pas supprimer'!N66</f>
        <v>310</v>
      </c>
      <c r="M75" s="42">
        <f t="shared" si="27"/>
        <v>40.89709762532981</v>
      </c>
      <c r="N75" s="121">
        <f>'Feuil1 ne pas supprimer'!Q66</f>
        <v>145</v>
      </c>
      <c r="O75" s="42">
        <f t="shared" si="28"/>
        <v>19.129287598944593</v>
      </c>
      <c r="P75" s="118"/>
      <c r="Q75" s="37"/>
      <c r="R75" s="118"/>
      <c r="S75" s="37"/>
      <c r="T75" s="118"/>
      <c r="U75" s="37"/>
      <c r="V75" s="118"/>
      <c r="W75" s="37"/>
      <c r="X75" s="118"/>
      <c r="Y75" s="37"/>
      <c r="Z75" s="118"/>
      <c r="AA75" s="37"/>
    </row>
    <row r="76" spans="1:27" s="17" customFormat="1" ht="15">
      <c r="A76" s="133" t="s">
        <v>97</v>
      </c>
      <c r="B76" s="133" t="str">
        <f>'Feuil1 ne pas supprimer'!C67</f>
        <v>Paea</v>
      </c>
      <c r="C76" s="133">
        <f>'Feuil1 ne pas supprimer'!D67</f>
        <v>4</v>
      </c>
      <c r="D76" s="155">
        <f>'Feuil1 ne pas supprimer'!E67</f>
        <v>1218</v>
      </c>
      <c r="E76" s="155">
        <f>'Feuil1 ne pas supprimer'!F67</f>
        <v>888</v>
      </c>
      <c r="F76" s="155">
        <f t="shared" si="29"/>
        <v>330</v>
      </c>
      <c r="G76" s="154">
        <f t="shared" si="30"/>
        <v>72.33169129720854</v>
      </c>
      <c r="H76" s="155">
        <f>'Feuil1 ne pas supprimer'!H67</f>
        <v>7</v>
      </c>
      <c r="I76" s="156">
        <f>'Feuil1 ne pas supprimer'!I67</f>
        <v>881</v>
      </c>
      <c r="J76" s="121">
        <f>'Feuil1 ne pas supprimer'!K67</f>
        <v>271</v>
      </c>
      <c r="K76" s="42">
        <f t="shared" si="26"/>
        <v>30.760499432463114</v>
      </c>
      <c r="L76" s="121">
        <f>'Feuil1 ne pas supprimer'!N67</f>
        <v>382</v>
      </c>
      <c r="M76" s="42">
        <f t="shared" si="27"/>
        <v>43.35981838819523</v>
      </c>
      <c r="N76" s="121">
        <f>'Feuil1 ne pas supprimer'!Q67</f>
        <v>228</v>
      </c>
      <c r="O76" s="42">
        <f t="shared" si="28"/>
        <v>25.879682179341657</v>
      </c>
      <c r="P76" s="118"/>
      <c r="Q76" s="37"/>
      <c r="R76" s="118"/>
      <c r="S76" s="37"/>
      <c r="T76" s="118"/>
      <c r="U76" s="37"/>
      <c r="V76" s="118"/>
      <c r="W76" s="37"/>
      <c r="X76" s="118"/>
      <c r="Y76" s="37"/>
      <c r="Z76" s="118"/>
      <c r="AA76" s="37"/>
    </row>
    <row r="77" spans="1:27" s="17" customFormat="1" ht="15">
      <c r="A77" s="133" t="s">
        <v>97</v>
      </c>
      <c r="B77" s="133" t="str">
        <f>'Feuil1 ne pas supprimer'!C68</f>
        <v>Paea</v>
      </c>
      <c r="C77" s="133">
        <f>'Feuil1 ne pas supprimer'!D68</f>
        <v>5</v>
      </c>
      <c r="D77" s="155">
        <f>'Feuil1 ne pas supprimer'!E68</f>
        <v>1082</v>
      </c>
      <c r="E77" s="155">
        <f>'Feuil1 ne pas supprimer'!F68</f>
        <v>809</v>
      </c>
      <c r="F77" s="155">
        <f t="shared" si="29"/>
        <v>273</v>
      </c>
      <c r="G77" s="154">
        <f t="shared" si="30"/>
        <v>74.3992606284658</v>
      </c>
      <c r="H77" s="155">
        <f>'Feuil1 ne pas supprimer'!H68</f>
        <v>4</v>
      </c>
      <c r="I77" s="156">
        <f>'Feuil1 ne pas supprimer'!I68</f>
        <v>805</v>
      </c>
      <c r="J77" s="121">
        <f>'Feuil1 ne pas supprimer'!K68</f>
        <v>261</v>
      </c>
      <c r="K77" s="42">
        <f t="shared" si="26"/>
        <v>32.422360248447205</v>
      </c>
      <c r="L77" s="121">
        <f>'Feuil1 ne pas supprimer'!N68</f>
        <v>370</v>
      </c>
      <c r="M77" s="42">
        <f t="shared" si="27"/>
        <v>45.962732919254655</v>
      </c>
      <c r="N77" s="121">
        <f>'Feuil1 ne pas supprimer'!Q68</f>
        <v>174</v>
      </c>
      <c r="O77" s="42">
        <f t="shared" si="28"/>
        <v>21.614906832298136</v>
      </c>
      <c r="P77" s="118"/>
      <c r="Q77" s="37"/>
      <c r="R77" s="118"/>
      <c r="S77" s="37"/>
      <c r="T77" s="118"/>
      <c r="U77" s="37"/>
      <c r="V77" s="118"/>
      <c r="W77" s="37"/>
      <c r="X77" s="118"/>
      <c r="Y77" s="37"/>
      <c r="Z77" s="118"/>
      <c r="AA77" s="37"/>
    </row>
    <row r="78" spans="1:27" s="17" customFormat="1" ht="15">
      <c r="A78" s="133" t="s">
        <v>97</v>
      </c>
      <c r="B78" s="133" t="str">
        <f>'Feuil1 ne pas supprimer'!C69</f>
        <v>Paea</v>
      </c>
      <c r="C78" s="133">
        <f>'Feuil1 ne pas supprimer'!D69</f>
        <v>6</v>
      </c>
      <c r="D78" s="155">
        <f>'Feuil1 ne pas supprimer'!E69</f>
        <v>1107</v>
      </c>
      <c r="E78" s="155">
        <f>'Feuil1 ne pas supprimer'!F69</f>
        <v>824</v>
      </c>
      <c r="F78" s="155">
        <f t="shared" si="29"/>
        <v>283</v>
      </c>
      <c r="G78" s="154">
        <f t="shared" si="30"/>
        <v>72.71906052393857</v>
      </c>
      <c r="H78" s="155">
        <f>'Feuil1 ne pas supprimer'!H69</f>
        <v>19</v>
      </c>
      <c r="I78" s="156">
        <f>'Feuil1 ne pas supprimer'!I69</f>
        <v>805</v>
      </c>
      <c r="J78" s="121">
        <f>'Feuil1 ne pas supprimer'!K69</f>
        <v>192</v>
      </c>
      <c r="K78" s="42">
        <f t="shared" si="26"/>
        <v>23.850931677018632</v>
      </c>
      <c r="L78" s="121">
        <f>'Feuil1 ne pas supprimer'!N69</f>
        <v>385</v>
      </c>
      <c r="M78" s="42">
        <f t="shared" si="27"/>
        <v>47.82608695652174</v>
      </c>
      <c r="N78" s="121">
        <f>'Feuil1 ne pas supprimer'!Q69</f>
        <v>228</v>
      </c>
      <c r="O78" s="42">
        <f t="shared" si="28"/>
        <v>28.322981366459626</v>
      </c>
      <c r="P78" s="118"/>
      <c r="Q78" s="37"/>
      <c r="R78" s="118"/>
      <c r="S78" s="37"/>
      <c r="T78" s="118"/>
      <c r="U78" s="37"/>
      <c r="V78" s="118"/>
      <c r="W78" s="37"/>
      <c r="X78" s="118"/>
      <c r="Y78" s="37"/>
      <c r="Z78" s="118"/>
      <c r="AA78" s="37"/>
    </row>
    <row r="79" spans="1:27" s="17" customFormat="1" ht="15">
      <c r="A79" s="133" t="s">
        <v>97</v>
      </c>
      <c r="B79" s="133" t="str">
        <f>'Feuil1 ne pas supprimer'!C70</f>
        <v>Paea</v>
      </c>
      <c r="C79" s="133">
        <f>'Feuil1 ne pas supprimer'!D70</f>
        <v>7</v>
      </c>
      <c r="D79" s="155">
        <f>'Feuil1 ne pas supprimer'!E70</f>
        <v>1030</v>
      </c>
      <c r="E79" s="155">
        <f>'Feuil1 ne pas supprimer'!F70</f>
        <v>754</v>
      </c>
      <c r="F79" s="155">
        <f t="shared" si="29"/>
        <v>276</v>
      </c>
      <c r="G79" s="154">
        <f t="shared" si="30"/>
        <v>72.03883495145631</v>
      </c>
      <c r="H79" s="155">
        <f>'Feuil1 ne pas supprimer'!H70</f>
        <v>12</v>
      </c>
      <c r="I79" s="156">
        <f>'Feuil1 ne pas supprimer'!I70</f>
        <v>742</v>
      </c>
      <c r="J79" s="121">
        <f>'Feuil1 ne pas supprimer'!K70</f>
        <v>237</v>
      </c>
      <c r="K79" s="42">
        <f t="shared" si="26"/>
        <v>31.940700808625337</v>
      </c>
      <c r="L79" s="121">
        <f>'Feuil1 ne pas supprimer'!N70</f>
        <v>310</v>
      </c>
      <c r="M79" s="42">
        <f t="shared" si="27"/>
        <v>41.77897574123989</v>
      </c>
      <c r="N79" s="121">
        <f>'Feuil1 ne pas supprimer'!Q70</f>
        <v>195</v>
      </c>
      <c r="O79" s="42">
        <f t="shared" si="28"/>
        <v>26.28032345013477</v>
      </c>
      <c r="P79" s="118"/>
      <c r="Q79" s="37"/>
      <c r="R79" s="118"/>
      <c r="S79" s="37"/>
      <c r="T79" s="118"/>
      <c r="U79" s="37"/>
      <c r="V79" s="118"/>
      <c r="W79" s="37"/>
      <c r="X79" s="118"/>
      <c r="Y79" s="37"/>
      <c r="Z79" s="118"/>
      <c r="AA79" s="37"/>
    </row>
    <row r="80" spans="1:27" s="17" customFormat="1" ht="15">
      <c r="A80" s="133" t="s">
        <v>97</v>
      </c>
      <c r="B80" s="133" t="str">
        <f>'Feuil1 ne pas supprimer'!C71</f>
        <v>Paea</v>
      </c>
      <c r="C80" s="133">
        <f>'Feuil1 ne pas supprimer'!D71</f>
        <v>8</v>
      </c>
      <c r="D80" s="155">
        <f>'Feuil1 ne pas supprimer'!E71</f>
        <v>893</v>
      </c>
      <c r="E80" s="155">
        <f>'Feuil1 ne pas supprimer'!F71</f>
        <v>690</v>
      </c>
      <c r="F80" s="155">
        <f t="shared" si="29"/>
        <v>203</v>
      </c>
      <c r="G80" s="154">
        <f t="shared" si="30"/>
        <v>76.70772676371782</v>
      </c>
      <c r="H80" s="155">
        <f>'Feuil1 ne pas supprimer'!H71</f>
        <v>5</v>
      </c>
      <c r="I80" s="156">
        <f>'Feuil1 ne pas supprimer'!I71</f>
        <v>685</v>
      </c>
      <c r="J80" s="121">
        <f>'Feuil1 ne pas supprimer'!K71</f>
        <v>230</v>
      </c>
      <c r="K80" s="42">
        <f t="shared" si="26"/>
        <v>33.57664233576642</v>
      </c>
      <c r="L80" s="121">
        <f>'Feuil1 ne pas supprimer'!N71</f>
        <v>288</v>
      </c>
      <c r="M80" s="42">
        <f t="shared" si="27"/>
        <v>42.043795620437955</v>
      </c>
      <c r="N80" s="121">
        <f>'Feuil1 ne pas supprimer'!Q71</f>
        <v>167</v>
      </c>
      <c r="O80" s="42">
        <f t="shared" si="28"/>
        <v>24.379562043795623</v>
      </c>
      <c r="P80" s="118"/>
      <c r="Q80" s="37"/>
      <c r="R80" s="118"/>
      <c r="S80" s="37"/>
      <c r="T80" s="118"/>
      <c r="U80" s="37"/>
      <c r="V80" s="118"/>
      <c r="W80" s="37"/>
      <c r="X80" s="118"/>
      <c r="Y80" s="37"/>
      <c r="Z80" s="118"/>
      <c r="AA80" s="37"/>
    </row>
    <row r="81" spans="1:27" ht="15">
      <c r="A81" s="3" t="s">
        <v>97</v>
      </c>
      <c r="B81" s="3" t="s">
        <v>33</v>
      </c>
      <c r="C81" s="3"/>
      <c r="D81" s="91">
        <f>SUM(D82:D88)</f>
        <v>7589</v>
      </c>
      <c r="E81" s="91">
        <f>SUM(E82:E88)</f>
        <v>5059</v>
      </c>
      <c r="F81" s="91">
        <f>D81-E81</f>
        <v>2530</v>
      </c>
      <c r="G81" s="14">
        <f>E81/D81*100</f>
        <v>66.6622743444459</v>
      </c>
      <c r="H81" s="91">
        <f>E81-I81</f>
        <v>73</v>
      </c>
      <c r="I81" s="97">
        <f>SUM(I82:I88)</f>
        <v>4986</v>
      </c>
      <c r="J81" s="91">
        <f>SUM(J82:J88)</f>
        <v>1658</v>
      </c>
      <c r="K81" s="16">
        <f>J81/$I81*100</f>
        <v>33.253108704372245</v>
      </c>
      <c r="L81" s="91">
        <f>SUM(L82:L88)</f>
        <v>2287</v>
      </c>
      <c r="M81" s="16">
        <f>L81/$I81*100</f>
        <v>45.86843160850381</v>
      </c>
      <c r="N81" s="91">
        <f>SUM(N82:N88)</f>
        <v>1041</v>
      </c>
      <c r="O81" s="16">
        <f>N81/$I81*100</f>
        <v>20.878459687123947</v>
      </c>
      <c r="P81" s="120"/>
      <c r="Q81" s="153"/>
      <c r="R81" s="120"/>
      <c r="S81" s="153"/>
      <c r="T81" s="120"/>
      <c r="U81" s="153"/>
      <c r="V81" s="120"/>
      <c r="W81" s="153"/>
      <c r="X81" s="120"/>
      <c r="Y81" s="153"/>
      <c r="Z81" s="120"/>
      <c r="AA81" s="153"/>
    </row>
    <row r="82" spans="1:27" ht="15">
      <c r="A82" s="133" t="s">
        <v>97</v>
      </c>
      <c r="B82" s="133" t="str">
        <f>'Feuil1 ne pas supprimer'!C72</f>
        <v>Papara</v>
      </c>
      <c r="C82" s="133">
        <f>'Feuil1 ne pas supprimer'!D72</f>
        <v>1</v>
      </c>
      <c r="D82" s="155">
        <f>'Feuil1 ne pas supprimer'!E72</f>
        <v>1010</v>
      </c>
      <c r="E82" s="155">
        <f>'Feuil1 ne pas supprimer'!F72</f>
        <v>689</v>
      </c>
      <c r="F82" s="155">
        <f>D82-E82</f>
        <v>321</v>
      </c>
      <c r="G82" s="154">
        <f>I82/D82*100</f>
        <v>67.52475247524752</v>
      </c>
      <c r="H82" s="155">
        <f>'Feuil1 ne pas supprimer'!H72</f>
        <v>7</v>
      </c>
      <c r="I82" s="156">
        <f>'Feuil1 ne pas supprimer'!I72</f>
        <v>682</v>
      </c>
      <c r="J82" s="93">
        <f>'Feuil1 ne pas supprimer'!K72</f>
        <v>168</v>
      </c>
      <c r="K82" s="8">
        <f aca="true" t="shared" si="31" ref="K82:K88">J82/I82*100</f>
        <v>24.633431085043988</v>
      </c>
      <c r="L82" s="93">
        <f>'Feuil1 ne pas supprimer'!N72</f>
        <v>362</v>
      </c>
      <c r="M82" s="8">
        <f aca="true" t="shared" si="32" ref="M82:M88">L82/I82*100</f>
        <v>53.0791788856305</v>
      </c>
      <c r="N82" s="93">
        <f>'Feuil1 ne pas supprimer'!Q72</f>
        <v>152</v>
      </c>
      <c r="O82" s="8">
        <f aca="true" t="shared" si="33" ref="O82:O88">N82/I82*100</f>
        <v>22.28739002932551</v>
      </c>
      <c r="P82" s="115"/>
      <c r="Q82" s="141"/>
      <c r="R82" s="115"/>
      <c r="S82" s="141"/>
      <c r="T82" s="115"/>
      <c r="U82" s="141"/>
      <c r="V82" s="115"/>
      <c r="W82" s="141"/>
      <c r="X82" s="115"/>
      <c r="Y82" s="141"/>
      <c r="Z82" s="115"/>
      <c r="AA82" s="141"/>
    </row>
    <row r="83" spans="1:27" ht="15">
      <c r="A83" s="133" t="s">
        <v>97</v>
      </c>
      <c r="B83" s="133" t="str">
        <f>'Feuil1 ne pas supprimer'!C73</f>
        <v>Papara</v>
      </c>
      <c r="C83" s="133">
        <f>'Feuil1 ne pas supprimer'!D73</f>
        <v>2</v>
      </c>
      <c r="D83" s="155">
        <f>'Feuil1 ne pas supprimer'!E73</f>
        <v>969</v>
      </c>
      <c r="E83" s="155">
        <f>'Feuil1 ne pas supprimer'!F73</f>
        <v>626</v>
      </c>
      <c r="F83" s="155">
        <f aca="true" t="shared" si="34" ref="F83:F88">D83-E83</f>
        <v>343</v>
      </c>
      <c r="G83" s="154">
        <f aca="true" t="shared" si="35" ref="G83:G88">I83/D83*100</f>
        <v>64.18988648090816</v>
      </c>
      <c r="H83" s="155">
        <f>'Feuil1 ne pas supprimer'!H73</f>
        <v>4</v>
      </c>
      <c r="I83" s="156">
        <f>'Feuil1 ne pas supprimer'!I73</f>
        <v>622</v>
      </c>
      <c r="J83" s="93">
        <f>'Feuil1 ne pas supprimer'!K73</f>
        <v>222</v>
      </c>
      <c r="K83" s="8">
        <f t="shared" si="31"/>
        <v>35.69131832797427</v>
      </c>
      <c r="L83" s="93">
        <f>'Feuil1 ne pas supprimer'!N73</f>
        <v>237</v>
      </c>
      <c r="M83" s="8">
        <f t="shared" si="32"/>
        <v>38.10289389067524</v>
      </c>
      <c r="N83" s="93">
        <f>'Feuil1 ne pas supprimer'!Q73</f>
        <v>163</v>
      </c>
      <c r="O83" s="8">
        <f t="shared" si="33"/>
        <v>26.20578778135048</v>
      </c>
      <c r="P83" s="115"/>
      <c r="Q83" s="141"/>
      <c r="R83" s="115"/>
      <c r="S83" s="141"/>
      <c r="T83" s="115"/>
      <c r="U83" s="141"/>
      <c r="V83" s="115"/>
      <c r="W83" s="141"/>
      <c r="X83" s="115"/>
      <c r="Y83" s="141"/>
      <c r="Z83" s="115"/>
      <c r="AA83" s="141"/>
    </row>
    <row r="84" spans="1:27" ht="15">
      <c r="A84" s="133" t="s">
        <v>97</v>
      </c>
      <c r="B84" s="133" t="str">
        <f>'Feuil1 ne pas supprimer'!C74</f>
        <v>Papara</v>
      </c>
      <c r="C84" s="133">
        <f>'Feuil1 ne pas supprimer'!D74</f>
        <v>3</v>
      </c>
      <c r="D84" s="155">
        <f>'Feuil1 ne pas supprimer'!E74</f>
        <v>1090</v>
      </c>
      <c r="E84" s="155">
        <f>'Feuil1 ne pas supprimer'!F74</f>
        <v>765</v>
      </c>
      <c r="F84" s="155">
        <f t="shared" si="34"/>
        <v>325</v>
      </c>
      <c r="G84" s="154">
        <f t="shared" si="35"/>
        <v>69.26605504587155</v>
      </c>
      <c r="H84" s="155">
        <f>'Feuil1 ne pas supprimer'!H74</f>
        <v>10</v>
      </c>
      <c r="I84" s="156">
        <f>'Feuil1 ne pas supprimer'!I74</f>
        <v>755</v>
      </c>
      <c r="J84" s="93">
        <f>'Feuil1 ne pas supprimer'!K74</f>
        <v>210</v>
      </c>
      <c r="K84" s="8">
        <f t="shared" si="31"/>
        <v>27.81456953642384</v>
      </c>
      <c r="L84" s="93">
        <f>'Feuil1 ne pas supprimer'!N74</f>
        <v>379</v>
      </c>
      <c r="M84" s="8">
        <f t="shared" si="32"/>
        <v>50.198675496688736</v>
      </c>
      <c r="N84" s="93">
        <f>'Feuil1 ne pas supprimer'!Q74</f>
        <v>166</v>
      </c>
      <c r="O84" s="8">
        <f t="shared" si="33"/>
        <v>21.986754966887418</v>
      </c>
      <c r="P84" s="115"/>
      <c r="Q84" s="141"/>
      <c r="R84" s="115"/>
      <c r="S84" s="141"/>
      <c r="T84" s="115"/>
      <c r="U84" s="141"/>
      <c r="V84" s="115"/>
      <c r="W84" s="141"/>
      <c r="X84" s="115"/>
      <c r="Y84" s="141"/>
      <c r="Z84" s="115"/>
      <c r="AA84" s="141"/>
    </row>
    <row r="85" spans="1:27" ht="15">
      <c r="A85" s="133" t="s">
        <v>97</v>
      </c>
      <c r="B85" s="133" t="str">
        <f>'Feuil1 ne pas supprimer'!C75</f>
        <v>Papara</v>
      </c>
      <c r="C85" s="133">
        <f>'Feuil1 ne pas supprimer'!D75</f>
        <v>4</v>
      </c>
      <c r="D85" s="155">
        <f>'Feuil1 ne pas supprimer'!E75</f>
        <v>1310</v>
      </c>
      <c r="E85" s="155">
        <f>'Feuil1 ne pas supprimer'!F75</f>
        <v>876</v>
      </c>
      <c r="F85" s="155">
        <f t="shared" si="34"/>
        <v>434</v>
      </c>
      <c r="G85" s="154">
        <f t="shared" si="35"/>
        <v>65.87786259541984</v>
      </c>
      <c r="H85" s="155">
        <f>'Feuil1 ne pas supprimer'!H75</f>
        <v>13</v>
      </c>
      <c r="I85" s="156">
        <f>'Feuil1 ne pas supprimer'!I75</f>
        <v>863</v>
      </c>
      <c r="J85" s="93">
        <f>'Feuil1 ne pas supprimer'!K75</f>
        <v>350</v>
      </c>
      <c r="K85" s="8">
        <f t="shared" si="31"/>
        <v>40.55619930475087</v>
      </c>
      <c r="L85" s="93">
        <f>'Feuil1 ne pas supprimer'!N75</f>
        <v>371</v>
      </c>
      <c r="M85" s="8">
        <f t="shared" si="32"/>
        <v>42.98957126303592</v>
      </c>
      <c r="N85" s="93">
        <f>'Feuil1 ne pas supprimer'!Q75</f>
        <v>142</v>
      </c>
      <c r="O85" s="8">
        <f t="shared" si="33"/>
        <v>16.45422943221321</v>
      </c>
      <c r="P85" s="115"/>
      <c r="Q85" s="141"/>
      <c r="R85" s="115"/>
      <c r="S85" s="141"/>
      <c r="T85" s="115"/>
      <c r="U85" s="141"/>
      <c r="V85" s="115"/>
      <c r="W85" s="141"/>
      <c r="X85" s="115"/>
      <c r="Y85" s="141"/>
      <c r="Z85" s="115"/>
      <c r="AA85" s="141"/>
    </row>
    <row r="86" spans="1:27" ht="15">
      <c r="A86" s="133" t="s">
        <v>97</v>
      </c>
      <c r="B86" s="133" t="str">
        <f>'Feuil1 ne pas supprimer'!C76</f>
        <v>Papara</v>
      </c>
      <c r="C86" s="133">
        <f>'Feuil1 ne pas supprimer'!D76</f>
        <v>5</v>
      </c>
      <c r="D86" s="155">
        <f>'Feuil1 ne pas supprimer'!E76</f>
        <v>879</v>
      </c>
      <c r="E86" s="155">
        <f>'Feuil1 ne pas supprimer'!F76</f>
        <v>637</v>
      </c>
      <c r="F86" s="155">
        <f t="shared" si="34"/>
        <v>242</v>
      </c>
      <c r="G86" s="154">
        <f t="shared" si="35"/>
        <v>71.78612059158134</v>
      </c>
      <c r="H86" s="155">
        <f>'Feuil1 ne pas supprimer'!H76</f>
        <v>6</v>
      </c>
      <c r="I86" s="156">
        <f>'Feuil1 ne pas supprimer'!I76</f>
        <v>631</v>
      </c>
      <c r="J86" s="93">
        <f>'Feuil1 ne pas supprimer'!K76</f>
        <v>213</v>
      </c>
      <c r="K86" s="8">
        <f t="shared" si="31"/>
        <v>33.75594294770206</v>
      </c>
      <c r="L86" s="93">
        <f>'Feuil1 ne pas supprimer'!N76</f>
        <v>292</v>
      </c>
      <c r="M86" s="8">
        <f t="shared" si="32"/>
        <v>46.275752773375594</v>
      </c>
      <c r="N86" s="93">
        <f>'Feuil1 ne pas supprimer'!Q76</f>
        <v>126</v>
      </c>
      <c r="O86" s="8">
        <f t="shared" si="33"/>
        <v>19.968304278922343</v>
      </c>
      <c r="P86" s="115"/>
      <c r="Q86" s="141"/>
      <c r="R86" s="115"/>
      <c r="S86" s="141"/>
      <c r="T86" s="115"/>
      <c r="U86" s="141"/>
      <c r="V86" s="115"/>
      <c r="W86" s="141"/>
      <c r="X86" s="115"/>
      <c r="Y86" s="141"/>
      <c r="Z86" s="115"/>
      <c r="AA86" s="141"/>
    </row>
    <row r="87" spans="1:27" ht="15">
      <c r="A87" s="133" t="s">
        <v>97</v>
      </c>
      <c r="B87" s="133" t="str">
        <f>'Feuil1 ne pas supprimer'!C77</f>
        <v>Papara</v>
      </c>
      <c r="C87" s="133">
        <f>'Feuil1 ne pas supprimer'!D77</f>
        <v>6</v>
      </c>
      <c r="D87" s="155">
        <f>'Feuil1 ne pas supprimer'!E77</f>
        <v>938</v>
      </c>
      <c r="E87" s="155">
        <f>'Feuil1 ne pas supprimer'!F77</f>
        <v>581</v>
      </c>
      <c r="F87" s="155">
        <f t="shared" si="34"/>
        <v>357</v>
      </c>
      <c r="G87" s="154">
        <f t="shared" si="35"/>
        <v>60.66098081023454</v>
      </c>
      <c r="H87" s="155">
        <f>'Feuil1 ne pas supprimer'!H77</f>
        <v>12</v>
      </c>
      <c r="I87" s="156">
        <f>'Feuil1 ne pas supprimer'!I77</f>
        <v>569</v>
      </c>
      <c r="J87" s="93">
        <f>'Feuil1 ne pas supprimer'!K77</f>
        <v>156</v>
      </c>
      <c r="K87" s="8">
        <f t="shared" si="31"/>
        <v>27.416520210896312</v>
      </c>
      <c r="L87" s="93">
        <f>'Feuil1 ne pas supprimer'!N77</f>
        <v>275</v>
      </c>
      <c r="M87" s="8">
        <f t="shared" si="32"/>
        <v>48.33040421792619</v>
      </c>
      <c r="N87" s="93">
        <f>'Feuil1 ne pas supprimer'!Q77</f>
        <v>138</v>
      </c>
      <c r="O87" s="8">
        <f t="shared" si="33"/>
        <v>24.253075571177504</v>
      </c>
      <c r="P87" s="115"/>
      <c r="Q87" s="141"/>
      <c r="R87" s="115"/>
      <c r="S87" s="141"/>
      <c r="T87" s="115"/>
      <c r="U87" s="141"/>
      <c r="V87" s="115"/>
      <c r="W87" s="141"/>
      <c r="X87" s="115"/>
      <c r="Y87" s="141"/>
      <c r="Z87" s="115"/>
      <c r="AA87" s="141"/>
    </row>
    <row r="88" spans="1:27" ht="15">
      <c r="A88" s="133" t="s">
        <v>97</v>
      </c>
      <c r="B88" s="133" t="str">
        <f>'Feuil1 ne pas supprimer'!C78</f>
        <v>Papara</v>
      </c>
      <c r="C88" s="133">
        <f>'Feuil1 ne pas supprimer'!D78</f>
        <v>7</v>
      </c>
      <c r="D88" s="155">
        <f>'Feuil1 ne pas supprimer'!E78</f>
        <v>1393</v>
      </c>
      <c r="E88" s="155">
        <f>'Feuil1 ne pas supprimer'!F78</f>
        <v>885</v>
      </c>
      <c r="F88" s="155">
        <f t="shared" si="34"/>
        <v>508</v>
      </c>
      <c r="G88" s="154">
        <f t="shared" si="35"/>
        <v>62.02440775305097</v>
      </c>
      <c r="H88" s="155">
        <f>'Feuil1 ne pas supprimer'!H78</f>
        <v>21</v>
      </c>
      <c r="I88" s="156">
        <f>'Feuil1 ne pas supprimer'!I78</f>
        <v>864</v>
      </c>
      <c r="J88" s="93">
        <f>'Feuil1 ne pas supprimer'!K78</f>
        <v>339</v>
      </c>
      <c r="K88" s="8">
        <f t="shared" si="31"/>
        <v>39.23611111111111</v>
      </c>
      <c r="L88" s="93">
        <f>'Feuil1 ne pas supprimer'!N78</f>
        <v>371</v>
      </c>
      <c r="M88" s="8">
        <f t="shared" si="32"/>
        <v>42.93981481481482</v>
      </c>
      <c r="N88" s="93">
        <f>'Feuil1 ne pas supprimer'!Q78</f>
        <v>154</v>
      </c>
      <c r="O88" s="8">
        <f t="shared" si="33"/>
        <v>17.824074074074073</v>
      </c>
      <c r="P88" s="115"/>
      <c r="Q88" s="141"/>
      <c r="R88" s="115"/>
      <c r="S88" s="141"/>
      <c r="T88" s="115"/>
      <c r="U88" s="141"/>
      <c r="V88" s="115"/>
      <c r="W88" s="141"/>
      <c r="X88" s="115"/>
      <c r="Y88" s="141"/>
      <c r="Z88" s="115"/>
      <c r="AA88" s="141"/>
    </row>
    <row r="89" spans="1:27" ht="15">
      <c r="A89" s="3" t="s">
        <v>97</v>
      </c>
      <c r="B89" s="3" t="s">
        <v>34</v>
      </c>
      <c r="C89" s="3"/>
      <c r="D89" s="91">
        <f>SUM(D90:D97)</f>
        <v>9283</v>
      </c>
      <c r="E89" s="91">
        <f>SUM(E90:E97)</f>
        <v>6310</v>
      </c>
      <c r="F89" s="91">
        <f>D89-E89</f>
        <v>2973</v>
      </c>
      <c r="G89" s="14">
        <f>E89/D89*100</f>
        <v>67.97371539373047</v>
      </c>
      <c r="H89" s="91">
        <f>E89-I89</f>
        <v>82</v>
      </c>
      <c r="I89" s="97">
        <f>SUM(I90:I97)</f>
        <v>6228</v>
      </c>
      <c r="J89" s="91">
        <f>SUM(J90:J97)</f>
        <v>1760</v>
      </c>
      <c r="K89" s="16">
        <f>J89/$I89*100</f>
        <v>28.25947334617855</v>
      </c>
      <c r="L89" s="91">
        <f>SUM(L90:L97)</f>
        <v>3076</v>
      </c>
      <c r="M89" s="16">
        <f>L89/$I89*100</f>
        <v>49.38985228002569</v>
      </c>
      <c r="N89" s="91">
        <f>SUM(N90:N97)</f>
        <v>1392</v>
      </c>
      <c r="O89" s="16">
        <f>N89/$I89*100</f>
        <v>22.350674373795762</v>
      </c>
      <c r="P89" s="120"/>
      <c r="Q89" s="153"/>
      <c r="R89" s="120"/>
      <c r="S89" s="153"/>
      <c r="T89" s="120"/>
      <c r="U89" s="153"/>
      <c r="V89" s="120"/>
      <c r="W89" s="153"/>
      <c r="X89" s="120"/>
      <c r="Y89" s="153"/>
      <c r="Z89" s="120"/>
      <c r="AA89" s="153"/>
    </row>
    <row r="90" spans="1:27" ht="15">
      <c r="A90" s="133" t="s">
        <v>97</v>
      </c>
      <c r="B90" s="133" t="str">
        <f>'Feuil1 ne pas supprimer'!C79</f>
        <v>Taiarapu-Est</v>
      </c>
      <c r="C90" s="133">
        <f>'Feuil1 ne pas supprimer'!D79</f>
        <v>1</v>
      </c>
      <c r="D90" s="155">
        <f>'Feuil1 ne pas supprimer'!E79</f>
        <v>1008</v>
      </c>
      <c r="E90" s="155">
        <f>'Feuil1 ne pas supprimer'!F79</f>
        <v>672</v>
      </c>
      <c r="F90" s="155">
        <f>D90-E90</f>
        <v>336</v>
      </c>
      <c r="G90" s="154">
        <f>I90/D90*100</f>
        <v>66.17063492063492</v>
      </c>
      <c r="H90" s="155">
        <f>'Feuil1 ne pas supprimer'!H79</f>
        <v>5</v>
      </c>
      <c r="I90" s="156">
        <f>'Feuil1 ne pas supprimer'!I79</f>
        <v>667</v>
      </c>
      <c r="J90" s="93">
        <f>'Feuil1 ne pas supprimer'!K79</f>
        <v>214</v>
      </c>
      <c r="K90" s="8">
        <f aca="true" t="shared" si="36" ref="K90:K97">J90/I90*100</f>
        <v>32.083958020989506</v>
      </c>
      <c r="L90" s="93">
        <f>'Feuil1 ne pas supprimer'!N79</f>
        <v>286</v>
      </c>
      <c r="M90" s="8">
        <f aca="true" t="shared" si="37" ref="M90:M97">L90/I90*100</f>
        <v>42.87856071964018</v>
      </c>
      <c r="N90" s="93">
        <f>'Feuil1 ne pas supprimer'!Q79</f>
        <v>167</v>
      </c>
      <c r="O90" s="8">
        <f aca="true" t="shared" si="38" ref="O90:O97">N90/I90*100</f>
        <v>25.037481259370313</v>
      </c>
      <c r="P90" s="115"/>
      <c r="Q90" s="141"/>
      <c r="R90" s="115"/>
      <c r="S90" s="141"/>
      <c r="T90" s="115"/>
      <c r="U90" s="141"/>
      <c r="V90" s="115"/>
      <c r="W90" s="141"/>
      <c r="X90" s="115"/>
      <c r="Y90" s="141"/>
      <c r="Z90" s="115"/>
      <c r="AA90" s="141"/>
    </row>
    <row r="91" spans="1:27" ht="15">
      <c r="A91" s="133" t="s">
        <v>97</v>
      </c>
      <c r="B91" s="133" t="str">
        <f>'Feuil1 ne pas supprimer'!C80</f>
        <v>Taiarapu-Est</v>
      </c>
      <c r="C91" s="133">
        <f>'Feuil1 ne pas supprimer'!D80</f>
        <v>2</v>
      </c>
      <c r="D91" s="155">
        <f>'Feuil1 ne pas supprimer'!E80</f>
        <v>849</v>
      </c>
      <c r="E91" s="155">
        <f>'Feuil1 ne pas supprimer'!F80</f>
        <v>542</v>
      </c>
      <c r="F91" s="155">
        <f aca="true" t="shared" si="39" ref="F91:F97">D91-E91</f>
        <v>307</v>
      </c>
      <c r="G91" s="154">
        <f aca="true" t="shared" si="40" ref="G91:G97">I91/D91*100</f>
        <v>63.368669022379265</v>
      </c>
      <c r="H91" s="155">
        <f>'Feuil1 ne pas supprimer'!H80</f>
        <v>4</v>
      </c>
      <c r="I91" s="156">
        <f>'Feuil1 ne pas supprimer'!I80</f>
        <v>538</v>
      </c>
      <c r="J91" s="93">
        <f>'Feuil1 ne pas supprimer'!K80</f>
        <v>87</v>
      </c>
      <c r="K91" s="8">
        <f t="shared" si="36"/>
        <v>16.171003717472118</v>
      </c>
      <c r="L91" s="93">
        <f>'Feuil1 ne pas supprimer'!N80</f>
        <v>242</v>
      </c>
      <c r="M91" s="8">
        <f t="shared" si="37"/>
        <v>44.98141263940521</v>
      </c>
      <c r="N91" s="93">
        <f>'Feuil1 ne pas supprimer'!Q80</f>
        <v>209</v>
      </c>
      <c r="O91" s="8">
        <f t="shared" si="38"/>
        <v>38.847583643122675</v>
      </c>
      <c r="P91" s="115"/>
      <c r="Q91" s="141"/>
      <c r="R91" s="115"/>
      <c r="S91" s="141"/>
      <c r="T91" s="115"/>
      <c r="U91" s="141"/>
      <c r="V91" s="115"/>
      <c r="W91" s="141"/>
      <c r="X91" s="115"/>
      <c r="Y91" s="141"/>
      <c r="Z91" s="115"/>
      <c r="AA91" s="37"/>
    </row>
    <row r="92" spans="1:27" ht="15">
      <c r="A92" s="133" t="s">
        <v>97</v>
      </c>
      <c r="B92" s="133" t="str">
        <f>'Feuil1 ne pas supprimer'!C81</f>
        <v>Taiarapu-Est</v>
      </c>
      <c r="C92" s="133">
        <f>'Feuil1 ne pas supprimer'!D81</f>
        <v>3</v>
      </c>
      <c r="D92" s="155">
        <f>'Feuil1 ne pas supprimer'!E81</f>
        <v>1318</v>
      </c>
      <c r="E92" s="155">
        <f>'Feuil1 ne pas supprimer'!F81</f>
        <v>860</v>
      </c>
      <c r="F92" s="155">
        <f t="shared" si="39"/>
        <v>458</v>
      </c>
      <c r="G92" s="154">
        <f t="shared" si="40"/>
        <v>64.56752655538695</v>
      </c>
      <c r="H92" s="155">
        <f>'Feuil1 ne pas supprimer'!H81</f>
        <v>9</v>
      </c>
      <c r="I92" s="156">
        <f>'Feuil1 ne pas supprimer'!I81</f>
        <v>851</v>
      </c>
      <c r="J92" s="93">
        <f>'Feuil1 ne pas supprimer'!K81</f>
        <v>196</v>
      </c>
      <c r="K92" s="8">
        <f t="shared" si="36"/>
        <v>23.031727379553466</v>
      </c>
      <c r="L92" s="93">
        <f>'Feuil1 ne pas supprimer'!N81</f>
        <v>412</v>
      </c>
      <c r="M92" s="8">
        <f t="shared" si="37"/>
        <v>48.413631022326676</v>
      </c>
      <c r="N92" s="93">
        <f>'Feuil1 ne pas supprimer'!Q81</f>
        <v>243</v>
      </c>
      <c r="O92" s="8">
        <f t="shared" si="38"/>
        <v>28.554641598119858</v>
      </c>
      <c r="P92" s="115"/>
      <c r="Q92" s="141"/>
      <c r="R92" s="115"/>
      <c r="S92" s="141"/>
      <c r="T92" s="115"/>
      <c r="U92" s="141"/>
      <c r="V92" s="115"/>
      <c r="W92" s="141"/>
      <c r="X92" s="115"/>
      <c r="Y92" s="141"/>
      <c r="Z92" s="115"/>
      <c r="AA92" s="141"/>
    </row>
    <row r="93" spans="1:27" ht="15">
      <c r="A93" s="133" t="s">
        <v>97</v>
      </c>
      <c r="B93" s="133" t="str">
        <f>'Feuil1 ne pas supprimer'!C82</f>
        <v>Taiarapu-Est</v>
      </c>
      <c r="C93" s="133">
        <f>'Feuil1 ne pas supprimer'!D82</f>
        <v>4</v>
      </c>
      <c r="D93" s="155">
        <f>'Feuil1 ne pas supprimer'!E82</f>
        <v>986</v>
      </c>
      <c r="E93" s="155">
        <f>'Feuil1 ne pas supprimer'!F82</f>
        <v>673</v>
      </c>
      <c r="F93" s="155">
        <f t="shared" si="39"/>
        <v>313</v>
      </c>
      <c r="G93" s="154">
        <f t="shared" si="40"/>
        <v>67.03853955375254</v>
      </c>
      <c r="H93" s="155">
        <f>'Feuil1 ne pas supprimer'!H82</f>
        <v>12</v>
      </c>
      <c r="I93" s="156">
        <f>'Feuil1 ne pas supprimer'!I82</f>
        <v>661</v>
      </c>
      <c r="J93" s="93">
        <f>'Feuil1 ne pas supprimer'!K82</f>
        <v>133</v>
      </c>
      <c r="K93" s="8">
        <f t="shared" si="36"/>
        <v>20.12102874432678</v>
      </c>
      <c r="L93" s="93">
        <f>'Feuil1 ne pas supprimer'!N82</f>
        <v>304</v>
      </c>
      <c r="M93" s="8">
        <f t="shared" si="37"/>
        <v>45.99092284417549</v>
      </c>
      <c r="N93" s="93">
        <f>'Feuil1 ne pas supprimer'!Q82</f>
        <v>224</v>
      </c>
      <c r="O93" s="8">
        <f t="shared" si="38"/>
        <v>33.88804841149773</v>
      </c>
      <c r="P93" s="115"/>
      <c r="Q93" s="141"/>
      <c r="R93" s="115"/>
      <c r="S93" s="141"/>
      <c r="T93" s="115"/>
      <c r="U93" s="141"/>
      <c r="V93" s="115"/>
      <c r="W93" s="141"/>
      <c r="X93" s="115"/>
      <c r="Y93" s="141"/>
      <c r="Z93" s="115"/>
      <c r="AA93" s="141"/>
    </row>
    <row r="94" spans="1:27" ht="15">
      <c r="A94" s="133" t="s">
        <v>97</v>
      </c>
      <c r="B94" s="133" t="str">
        <f>'Feuil1 ne pas supprimer'!C83</f>
        <v>Taiarapu-Est</v>
      </c>
      <c r="C94" s="133">
        <f>'Feuil1 ne pas supprimer'!D83</f>
        <v>5</v>
      </c>
      <c r="D94" s="155">
        <f>'Feuil1 ne pas supprimer'!E83</f>
        <v>1563</v>
      </c>
      <c r="E94" s="155">
        <f>'Feuil1 ne pas supprimer'!F83</f>
        <v>1015</v>
      </c>
      <c r="F94" s="155">
        <f t="shared" si="39"/>
        <v>548</v>
      </c>
      <c r="G94" s="154">
        <f t="shared" si="40"/>
        <v>63.97952655150352</v>
      </c>
      <c r="H94" s="155">
        <f>'Feuil1 ne pas supprimer'!H83</f>
        <v>15</v>
      </c>
      <c r="I94" s="156">
        <f>'Feuil1 ne pas supprimer'!I83</f>
        <v>1000</v>
      </c>
      <c r="J94" s="93">
        <f>'Feuil1 ne pas supprimer'!K83</f>
        <v>335</v>
      </c>
      <c r="K94" s="8">
        <f t="shared" si="36"/>
        <v>33.5</v>
      </c>
      <c r="L94" s="93">
        <f>'Feuil1 ne pas supprimer'!N83</f>
        <v>518</v>
      </c>
      <c r="M94" s="8">
        <f t="shared" si="37"/>
        <v>51.800000000000004</v>
      </c>
      <c r="N94" s="93">
        <f>'Feuil1 ne pas supprimer'!Q83</f>
        <v>147</v>
      </c>
      <c r="O94" s="8">
        <f t="shared" si="38"/>
        <v>14.7</v>
      </c>
      <c r="P94" s="115"/>
      <c r="Q94" s="141"/>
      <c r="R94" s="115"/>
      <c r="S94" s="141"/>
      <c r="T94" s="115"/>
      <c r="U94" s="141"/>
      <c r="V94" s="115"/>
      <c r="W94" s="141"/>
      <c r="X94" s="115"/>
      <c r="Y94" s="141"/>
      <c r="Z94" s="115"/>
      <c r="AA94" s="141"/>
    </row>
    <row r="95" spans="1:27" ht="15">
      <c r="A95" s="133" t="s">
        <v>97</v>
      </c>
      <c r="B95" s="133" t="str">
        <f>'Feuil1 ne pas supprimer'!C84</f>
        <v>Taiarapu-Est</v>
      </c>
      <c r="C95" s="133">
        <f>'Feuil1 ne pas supprimer'!D84</f>
        <v>6</v>
      </c>
      <c r="D95" s="155">
        <f>'Feuil1 ne pas supprimer'!E84</f>
        <v>1413</v>
      </c>
      <c r="E95" s="155">
        <f>'Feuil1 ne pas supprimer'!F84</f>
        <v>980</v>
      </c>
      <c r="F95" s="155">
        <f t="shared" si="39"/>
        <v>433</v>
      </c>
      <c r="G95" s="154">
        <f t="shared" si="40"/>
        <v>68.0820948336872</v>
      </c>
      <c r="H95" s="155">
        <f>'Feuil1 ne pas supprimer'!H84</f>
        <v>18</v>
      </c>
      <c r="I95" s="156">
        <f>'Feuil1 ne pas supprimer'!I84</f>
        <v>962</v>
      </c>
      <c r="J95" s="93">
        <f>'Feuil1 ne pas supprimer'!K84</f>
        <v>289</v>
      </c>
      <c r="K95" s="8">
        <f t="shared" si="36"/>
        <v>30.04158004158004</v>
      </c>
      <c r="L95" s="93">
        <f>'Feuil1 ne pas supprimer'!N84</f>
        <v>509</v>
      </c>
      <c r="M95" s="8">
        <f t="shared" si="37"/>
        <v>52.91060291060291</v>
      </c>
      <c r="N95" s="93">
        <f>'Feuil1 ne pas supprimer'!Q84</f>
        <v>164</v>
      </c>
      <c r="O95" s="8">
        <f t="shared" si="38"/>
        <v>17.04781704781705</v>
      </c>
      <c r="P95" s="115"/>
      <c r="Q95" s="141"/>
      <c r="R95" s="115"/>
      <c r="S95" s="141"/>
      <c r="T95" s="115"/>
      <c r="U95" s="141"/>
      <c r="V95" s="115"/>
      <c r="W95" s="141"/>
      <c r="X95" s="115"/>
      <c r="Y95" s="141"/>
      <c r="Z95" s="115"/>
      <c r="AA95" s="141"/>
    </row>
    <row r="96" spans="1:27" ht="15">
      <c r="A96" s="133" t="s">
        <v>97</v>
      </c>
      <c r="B96" s="133" t="str">
        <f>'Feuil1 ne pas supprimer'!C85</f>
        <v>Taiarapu-Est</v>
      </c>
      <c r="C96" s="133">
        <f>'Feuil1 ne pas supprimer'!D85</f>
        <v>7</v>
      </c>
      <c r="D96" s="155">
        <f>'Feuil1 ne pas supprimer'!E85</f>
        <v>990</v>
      </c>
      <c r="E96" s="155">
        <f>'Feuil1 ne pas supprimer'!F85</f>
        <v>728</v>
      </c>
      <c r="F96" s="155">
        <f t="shared" si="39"/>
        <v>262</v>
      </c>
      <c r="G96" s="154">
        <f t="shared" si="40"/>
        <v>72.52525252525253</v>
      </c>
      <c r="H96" s="155">
        <f>'Feuil1 ne pas supprimer'!H85</f>
        <v>10</v>
      </c>
      <c r="I96" s="156">
        <f>'Feuil1 ne pas supprimer'!I85</f>
        <v>718</v>
      </c>
      <c r="J96" s="93">
        <f>'Feuil1 ne pas supprimer'!K85</f>
        <v>221</v>
      </c>
      <c r="K96" s="8">
        <f t="shared" si="36"/>
        <v>30.779944289693596</v>
      </c>
      <c r="L96" s="93">
        <f>'Feuil1 ne pas supprimer'!N85</f>
        <v>360</v>
      </c>
      <c r="M96" s="8">
        <f t="shared" si="37"/>
        <v>50.13927576601671</v>
      </c>
      <c r="N96" s="93">
        <f>'Feuil1 ne pas supprimer'!Q85</f>
        <v>137</v>
      </c>
      <c r="O96" s="8">
        <f t="shared" si="38"/>
        <v>19.080779944289695</v>
      </c>
      <c r="P96" s="115"/>
      <c r="Q96" s="141"/>
      <c r="R96" s="115"/>
      <c r="S96" s="141"/>
      <c r="T96" s="115"/>
      <c r="U96" s="141"/>
      <c r="V96" s="115"/>
      <c r="W96" s="141"/>
      <c r="X96" s="115"/>
      <c r="Y96" s="141"/>
      <c r="Z96" s="115"/>
      <c r="AA96" s="141"/>
    </row>
    <row r="97" spans="1:27" ht="15">
      <c r="A97" s="133" t="s">
        <v>97</v>
      </c>
      <c r="B97" s="133" t="str">
        <f>'Feuil1 ne pas supprimer'!C86</f>
        <v>Taiarapu-Est</v>
      </c>
      <c r="C97" s="133">
        <f>'Feuil1 ne pas supprimer'!D86</f>
        <v>8</v>
      </c>
      <c r="D97" s="155">
        <f>'Feuil1 ne pas supprimer'!E86</f>
        <v>1156</v>
      </c>
      <c r="E97" s="155">
        <f>'Feuil1 ne pas supprimer'!F86</f>
        <v>840</v>
      </c>
      <c r="F97" s="155">
        <f t="shared" si="39"/>
        <v>316</v>
      </c>
      <c r="G97" s="154">
        <f t="shared" si="40"/>
        <v>71.88581314878893</v>
      </c>
      <c r="H97" s="155">
        <f>'Feuil1 ne pas supprimer'!H86</f>
        <v>9</v>
      </c>
      <c r="I97" s="156">
        <f>'Feuil1 ne pas supprimer'!I86</f>
        <v>831</v>
      </c>
      <c r="J97" s="93">
        <f>'Feuil1 ne pas supprimer'!K86</f>
        <v>285</v>
      </c>
      <c r="K97" s="8">
        <f t="shared" si="36"/>
        <v>34.29602888086642</v>
      </c>
      <c r="L97" s="93">
        <f>'Feuil1 ne pas supprimer'!N86</f>
        <v>445</v>
      </c>
      <c r="M97" s="8">
        <f t="shared" si="37"/>
        <v>53.549939831528285</v>
      </c>
      <c r="N97" s="93">
        <f>'Feuil1 ne pas supprimer'!Q86</f>
        <v>101</v>
      </c>
      <c r="O97" s="8">
        <f t="shared" si="38"/>
        <v>12.154031287605296</v>
      </c>
      <c r="P97" s="115"/>
      <c r="Q97" s="141"/>
      <c r="R97" s="115"/>
      <c r="S97" s="141"/>
      <c r="T97" s="115"/>
      <c r="U97" s="141"/>
      <c r="V97" s="115"/>
      <c r="W97" s="141"/>
      <c r="X97" s="115"/>
      <c r="Y97" s="141"/>
      <c r="Z97" s="115"/>
      <c r="AA97" s="141"/>
    </row>
    <row r="98" spans="1:27" ht="15">
      <c r="A98" s="3" t="s">
        <v>97</v>
      </c>
      <c r="B98" s="3" t="s">
        <v>35</v>
      </c>
      <c r="C98" s="3"/>
      <c r="D98" s="91">
        <f>SUM(D99:D101)</f>
        <v>5497</v>
      </c>
      <c r="E98" s="91">
        <f>SUM(E99:E101)</f>
        <v>3585</v>
      </c>
      <c r="F98" s="91">
        <f aca="true" t="shared" si="41" ref="F98:F107">D98-E98</f>
        <v>1912</v>
      </c>
      <c r="G98" s="14">
        <f>E98/D98*100</f>
        <v>65.21739130434783</v>
      </c>
      <c r="H98" s="91">
        <f>E98-I98</f>
        <v>32</v>
      </c>
      <c r="I98" s="97">
        <f>SUM(I99:I101)</f>
        <v>3553</v>
      </c>
      <c r="J98" s="91">
        <f>SUM(J99:J101)</f>
        <v>1058</v>
      </c>
      <c r="K98" s="16">
        <f>J98/$I98*100</f>
        <v>29.777652687869406</v>
      </c>
      <c r="L98" s="91">
        <f>SUM(L99:L101)</f>
        <v>1800</v>
      </c>
      <c r="M98" s="16">
        <f>L98/$I98*100</f>
        <v>50.66141289051506</v>
      </c>
      <c r="N98" s="91">
        <f>SUM(N99:N101)</f>
        <v>695</v>
      </c>
      <c r="O98" s="16">
        <f>N98/$I98*100</f>
        <v>19.560934421615535</v>
      </c>
      <c r="P98" s="120"/>
      <c r="Q98" s="153"/>
      <c r="R98" s="120"/>
      <c r="S98" s="153"/>
      <c r="T98" s="120"/>
      <c r="U98" s="153"/>
      <c r="V98" s="120"/>
      <c r="W98" s="153"/>
      <c r="X98" s="120"/>
      <c r="Y98" s="153"/>
      <c r="Z98" s="120"/>
      <c r="AA98" s="153"/>
    </row>
    <row r="99" spans="1:36" s="131" customFormat="1" ht="15">
      <c r="A99" s="133" t="s">
        <v>97</v>
      </c>
      <c r="B99" s="133" t="str">
        <f>'Feuil1 ne pas supprimer'!C87</f>
        <v>Taiarapu-Ouest</v>
      </c>
      <c r="C99" s="133">
        <f>'Feuil1 ne pas supprimer'!D87</f>
        <v>1</v>
      </c>
      <c r="D99" s="155">
        <f>'Feuil1 ne pas supprimer'!E87</f>
        <v>2092</v>
      </c>
      <c r="E99" s="155">
        <f>'Feuil1 ne pas supprimer'!F87</f>
        <v>1359</v>
      </c>
      <c r="F99" s="155">
        <f t="shared" si="41"/>
        <v>733</v>
      </c>
      <c r="G99" s="154">
        <f>I99/D99*100</f>
        <v>64.2925430210325</v>
      </c>
      <c r="H99" s="155">
        <f>'Feuil1 ne pas supprimer'!H87</f>
        <v>14</v>
      </c>
      <c r="I99" s="156">
        <f>'Feuil1 ne pas supprimer'!I87</f>
        <v>1345</v>
      </c>
      <c r="J99" s="135">
        <f>'Feuil1 ne pas supprimer'!K87</f>
        <v>388</v>
      </c>
      <c r="K99" s="136">
        <f>J99/I99*100</f>
        <v>28.847583643122675</v>
      </c>
      <c r="L99" s="135">
        <f>'Feuil1 ne pas supprimer'!N87</f>
        <v>666</v>
      </c>
      <c r="M99" s="136">
        <f>L99/I99*100</f>
        <v>49.51672862453532</v>
      </c>
      <c r="N99" s="135">
        <f>'Feuil1 ne pas supprimer'!Q87</f>
        <v>291</v>
      </c>
      <c r="O99" s="136">
        <f>N99/I99*100</f>
        <v>21.635687732342006</v>
      </c>
      <c r="P99" s="118"/>
      <c r="Q99" s="37"/>
      <c r="R99" s="118"/>
      <c r="S99" s="37"/>
      <c r="T99" s="118"/>
      <c r="U99" s="37"/>
      <c r="V99" s="118"/>
      <c r="W99" s="37"/>
      <c r="X99" s="118"/>
      <c r="Y99" s="37"/>
      <c r="Z99" s="118"/>
      <c r="AA99" s="37"/>
      <c r="AB99" s="17"/>
      <c r="AC99" s="17"/>
      <c r="AD99" s="17"/>
      <c r="AE99" s="17"/>
      <c r="AF99" s="17"/>
      <c r="AG99" s="17"/>
      <c r="AH99" s="17"/>
      <c r="AI99" s="17"/>
      <c r="AJ99" s="17"/>
    </row>
    <row r="100" spans="1:36" s="131" customFormat="1" ht="15">
      <c r="A100" s="133" t="s">
        <v>97</v>
      </c>
      <c r="B100" s="133" t="str">
        <f>'Feuil1 ne pas supprimer'!C88</f>
        <v>Taiarapu-Ouest</v>
      </c>
      <c r="C100" s="133">
        <f>'Feuil1 ne pas supprimer'!D88</f>
        <v>2</v>
      </c>
      <c r="D100" s="155">
        <f>'Feuil1 ne pas supprimer'!E88</f>
        <v>2066</v>
      </c>
      <c r="E100" s="155">
        <f>'Feuil1 ne pas supprimer'!F88</f>
        <v>1291</v>
      </c>
      <c r="F100" s="155">
        <f t="shared" si="41"/>
        <v>775</v>
      </c>
      <c r="G100" s="154">
        <f>I100/D100*100</f>
        <v>61.955469506292346</v>
      </c>
      <c r="H100" s="155">
        <f>'Feuil1 ne pas supprimer'!H88</f>
        <v>11</v>
      </c>
      <c r="I100" s="156">
        <f>'Feuil1 ne pas supprimer'!I88</f>
        <v>1280</v>
      </c>
      <c r="J100" s="135">
        <f>'Feuil1 ne pas supprimer'!K88</f>
        <v>400</v>
      </c>
      <c r="K100" s="136">
        <f>J100/I100*100</f>
        <v>31.25</v>
      </c>
      <c r="L100" s="135">
        <f>'Feuil1 ne pas supprimer'!N88</f>
        <v>623</v>
      </c>
      <c r="M100" s="136">
        <f>L100/I100*100</f>
        <v>48.671875</v>
      </c>
      <c r="N100" s="135">
        <f>'Feuil1 ne pas supprimer'!Q88</f>
        <v>257</v>
      </c>
      <c r="O100" s="136">
        <f>N100/I100*100</f>
        <v>20.078125</v>
      </c>
      <c r="P100" s="118"/>
      <c r="Q100" s="37"/>
      <c r="R100" s="118"/>
      <c r="S100" s="37"/>
      <c r="T100" s="118"/>
      <c r="U100" s="37"/>
      <c r="V100" s="118"/>
      <c r="W100" s="37"/>
      <c r="X100" s="118"/>
      <c r="Y100" s="37"/>
      <c r="Z100" s="118"/>
      <c r="AA100" s="37"/>
      <c r="AB100" s="17"/>
      <c r="AC100" s="17"/>
      <c r="AD100" s="17"/>
      <c r="AE100" s="17"/>
      <c r="AF100" s="17"/>
      <c r="AG100" s="17"/>
      <c r="AH100" s="17"/>
      <c r="AI100" s="17"/>
      <c r="AJ100" s="17"/>
    </row>
    <row r="101" spans="1:36" s="131" customFormat="1" ht="15">
      <c r="A101" s="133" t="s">
        <v>97</v>
      </c>
      <c r="B101" s="133" t="str">
        <f>'Feuil1 ne pas supprimer'!C89</f>
        <v>Taiarapu-Ouest</v>
      </c>
      <c r="C101" s="133">
        <f>'Feuil1 ne pas supprimer'!D89</f>
        <v>3</v>
      </c>
      <c r="D101" s="155">
        <f>'Feuil1 ne pas supprimer'!E89</f>
        <v>1339</v>
      </c>
      <c r="E101" s="155">
        <f>'Feuil1 ne pas supprimer'!F89</f>
        <v>935</v>
      </c>
      <c r="F101" s="155">
        <f t="shared" si="41"/>
        <v>404</v>
      </c>
      <c r="G101" s="154">
        <f>I101/D101*100</f>
        <v>69.30545182972368</v>
      </c>
      <c r="H101" s="155">
        <f>'Feuil1 ne pas supprimer'!H89</f>
        <v>7</v>
      </c>
      <c r="I101" s="156">
        <f>'Feuil1 ne pas supprimer'!I89</f>
        <v>928</v>
      </c>
      <c r="J101" s="135">
        <f>'Feuil1 ne pas supprimer'!K89</f>
        <v>270</v>
      </c>
      <c r="K101" s="136">
        <f>J101/I101*100</f>
        <v>29.094827586206897</v>
      </c>
      <c r="L101" s="135">
        <f>'Feuil1 ne pas supprimer'!N89</f>
        <v>511</v>
      </c>
      <c r="M101" s="136">
        <f>L101/I101*100</f>
        <v>55.064655172413794</v>
      </c>
      <c r="N101" s="135">
        <f>'Feuil1 ne pas supprimer'!Q89</f>
        <v>147</v>
      </c>
      <c r="O101" s="136">
        <f>N101/I101*100</f>
        <v>15.84051724137931</v>
      </c>
      <c r="P101" s="118"/>
      <c r="Q101" s="37"/>
      <c r="R101" s="118"/>
      <c r="S101" s="37"/>
      <c r="T101" s="118"/>
      <c r="U101" s="37"/>
      <c r="V101" s="118"/>
      <c r="W101" s="37"/>
      <c r="X101" s="118"/>
      <c r="Y101" s="37"/>
      <c r="Z101" s="118"/>
      <c r="AA101" s="37"/>
      <c r="AB101" s="17"/>
      <c r="AC101" s="17"/>
      <c r="AD101" s="17"/>
      <c r="AE101" s="17"/>
      <c r="AF101" s="17"/>
      <c r="AG101" s="17"/>
      <c r="AH101" s="17"/>
      <c r="AI101" s="17"/>
      <c r="AJ101" s="17"/>
    </row>
    <row r="102" spans="1:27" ht="15">
      <c r="A102" s="3" t="s">
        <v>97</v>
      </c>
      <c r="B102" s="3" t="s">
        <v>36</v>
      </c>
      <c r="C102" s="3"/>
      <c r="D102" s="91">
        <f>SUM(D103:D105)</f>
        <v>6508</v>
      </c>
      <c r="E102" s="91">
        <f>SUM(E103:E105)</f>
        <v>4712</v>
      </c>
      <c r="F102" s="91">
        <f t="shared" si="41"/>
        <v>1796</v>
      </c>
      <c r="G102" s="14">
        <f>E102/D102*100</f>
        <v>72.40319606637983</v>
      </c>
      <c r="H102" s="91">
        <f>E102-I102</f>
        <v>34</v>
      </c>
      <c r="I102" s="97">
        <f>SUM(I103:I105)</f>
        <v>4678</v>
      </c>
      <c r="J102" s="91">
        <f>SUM(J103:J105)</f>
        <v>1398</v>
      </c>
      <c r="K102" s="16">
        <f>J102/$I102*100</f>
        <v>29.88456605386918</v>
      </c>
      <c r="L102" s="91">
        <f>SUM(L103:L105)</f>
        <v>2540</v>
      </c>
      <c r="M102" s="16">
        <f>L102/$I102*100</f>
        <v>54.2967079948696</v>
      </c>
      <c r="N102" s="91">
        <f>SUM(N103:N105)</f>
        <v>740</v>
      </c>
      <c r="O102" s="16">
        <f>N102/$I102*100</f>
        <v>15.818725951261223</v>
      </c>
      <c r="P102" s="120"/>
      <c r="Q102" s="153"/>
      <c r="R102" s="120"/>
      <c r="S102" s="153"/>
      <c r="T102" s="120"/>
      <c r="U102" s="153"/>
      <c r="V102" s="120"/>
      <c r="W102" s="153"/>
      <c r="X102" s="120"/>
      <c r="Y102" s="153"/>
      <c r="Z102" s="120"/>
      <c r="AA102" s="153"/>
    </row>
    <row r="103" spans="1:27" ht="15">
      <c r="A103" s="133" t="s">
        <v>97</v>
      </c>
      <c r="B103" s="133" t="str">
        <f>'Feuil1 ne pas supprimer'!C90</f>
        <v>Teva I Uta</v>
      </c>
      <c r="C103" s="133">
        <f>'Feuil1 ne pas supprimer'!D90</f>
        <v>1</v>
      </c>
      <c r="D103" s="155">
        <f>'Feuil1 ne pas supprimer'!E90</f>
        <v>1825</v>
      </c>
      <c r="E103" s="155">
        <f>'Feuil1 ne pas supprimer'!F90</f>
        <v>1304</v>
      </c>
      <c r="F103" s="155">
        <f t="shared" si="41"/>
        <v>521</v>
      </c>
      <c r="G103" s="154">
        <f>I103/D103*100</f>
        <v>71.01369863013699</v>
      </c>
      <c r="H103" s="155">
        <f>'Feuil1 ne pas supprimer'!H90</f>
        <v>8</v>
      </c>
      <c r="I103" s="156">
        <f>'Feuil1 ne pas supprimer'!I90</f>
        <v>1296</v>
      </c>
      <c r="J103" s="93">
        <f>'Feuil1 ne pas supprimer'!K90</f>
        <v>457</v>
      </c>
      <c r="K103" s="8">
        <f>J103/E103*100</f>
        <v>35.04601226993865</v>
      </c>
      <c r="L103" s="93">
        <f>'Feuil1 ne pas supprimer'!N90</f>
        <v>601</v>
      </c>
      <c r="M103" s="8">
        <f>L103/I103*100</f>
        <v>46.373456790123456</v>
      </c>
      <c r="N103" s="93">
        <f>'Feuil1 ne pas supprimer'!Q90</f>
        <v>238</v>
      </c>
      <c r="O103" s="8">
        <f>N103/I103*100</f>
        <v>18.3641975308642</v>
      </c>
      <c r="P103" s="115"/>
      <c r="Q103" s="141"/>
      <c r="R103" s="115"/>
      <c r="S103" s="141"/>
      <c r="T103" s="115"/>
      <c r="U103" s="141"/>
      <c r="V103" s="115"/>
      <c r="W103" s="141"/>
      <c r="X103" s="115"/>
      <c r="Y103" s="141"/>
      <c r="Z103" s="115"/>
      <c r="AA103" s="141"/>
    </row>
    <row r="104" spans="1:27" ht="15">
      <c r="A104" s="133" t="s">
        <v>97</v>
      </c>
      <c r="B104" s="133" t="str">
        <f>'Feuil1 ne pas supprimer'!C91</f>
        <v>Teva I Uta</v>
      </c>
      <c r="C104" s="133">
        <f>'Feuil1 ne pas supprimer'!D91</f>
        <v>2</v>
      </c>
      <c r="D104" s="155">
        <f>'Feuil1 ne pas supprimer'!E91</f>
        <v>1539</v>
      </c>
      <c r="E104" s="155">
        <f>'Feuil1 ne pas supprimer'!F91</f>
        <v>1131</v>
      </c>
      <c r="F104" s="155">
        <f t="shared" si="41"/>
        <v>408</v>
      </c>
      <c r="G104" s="154">
        <f aca="true" t="shared" si="42" ref="G104:G146">E104/D104*100</f>
        <v>73.48927875243665</v>
      </c>
      <c r="H104" s="155">
        <f>'Feuil1 ne pas supprimer'!H91</f>
        <v>9</v>
      </c>
      <c r="I104" s="156">
        <f>'Feuil1 ne pas supprimer'!I91</f>
        <v>1122</v>
      </c>
      <c r="J104" s="93">
        <f>'Feuil1 ne pas supprimer'!K91</f>
        <v>386</v>
      </c>
      <c r="K104" s="8">
        <f>J104/E104*100</f>
        <v>34.12908930150309</v>
      </c>
      <c r="L104" s="93">
        <f>'Feuil1 ne pas supprimer'!N91</f>
        <v>534</v>
      </c>
      <c r="M104" s="8">
        <f>L104/I104*100</f>
        <v>47.593582887700535</v>
      </c>
      <c r="N104" s="93">
        <f>'Feuil1 ne pas supprimer'!Q91</f>
        <v>202</v>
      </c>
      <c r="O104" s="8">
        <f>N104/I104*100</f>
        <v>18.003565062388592</v>
      </c>
      <c r="P104" s="115"/>
      <c r="Q104" s="141"/>
      <c r="R104" s="115"/>
      <c r="S104" s="141"/>
      <c r="T104" s="115"/>
      <c r="U104" s="141"/>
      <c r="V104" s="115"/>
      <c r="W104" s="141"/>
      <c r="X104" s="115"/>
      <c r="Y104" s="141"/>
      <c r="Z104" s="115"/>
      <c r="AA104" s="141"/>
    </row>
    <row r="105" spans="1:27" ht="15">
      <c r="A105" s="133" t="s">
        <v>97</v>
      </c>
      <c r="B105" s="157" t="str">
        <f>'Feuil1 ne pas supprimer'!C92</f>
        <v>Teva I Uta</v>
      </c>
      <c r="C105" s="157">
        <f>'Feuil1 ne pas supprimer'!D92</f>
        <v>3</v>
      </c>
      <c r="D105" s="155">
        <f>'Feuil1 ne pas supprimer'!E92</f>
        <v>3144</v>
      </c>
      <c r="E105" s="155">
        <f>'Feuil1 ne pas supprimer'!F92</f>
        <v>2277</v>
      </c>
      <c r="F105" s="158">
        <f t="shared" si="41"/>
        <v>867</v>
      </c>
      <c r="G105" s="160">
        <f t="shared" si="42"/>
        <v>72.42366412213741</v>
      </c>
      <c r="H105" s="155">
        <f>'Feuil1 ne pas supprimer'!H92</f>
        <v>17</v>
      </c>
      <c r="I105" s="156">
        <f>'Feuil1 ne pas supprimer'!I92</f>
        <v>2260</v>
      </c>
      <c r="J105" s="93">
        <f>'Feuil1 ne pas supprimer'!K92</f>
        <v>555</v>
      </c>
      <c r="K105" s="9">
        <f>J105/E105*100</f>
        <v>24.37417654808959</v>
      </c>
      <c r="L105" s="93">
        <f>'Feuil1 ne pas supprimer'!N92</f>
        <v>1405</v>
      </c>
      <c r="M105" s="9">
        <f>L105/I105*100</f>
        <v>62.16814159292036</v>
      </c>
      <c r="N105" s="105">
        <f>'Feuil1 ne pas supprimer'!Q92</f>
        <v>300</v>
      </c>
      <c r="O105" s="9">
        <f>N105/I105*100</f>
        <v>13.274336283185843</v>
      </c>
      <c r="P105" s="115"/>
      <c r="Q105" s="141"/>
      <c r="R105" s="115"/>
      <c r="S105" s="141"/>
      <c r="T105" s="115"/>
      <c r="U105" s="141"/>
      <c r="V105" s="115"/>
      <c r="W105" s="141"/>
      <c r="X105" s="115"/>
      <c r="Y105" s="141"/>
      <c r="Z105" s="115"/>
      <c r="AA105" s="141"/>
    </row>
    <row r="106" spans="1:27" ht="15">
      <c r="A106" s="13" t="s">
        <v>98</v>
      </c>
      <c r="B106" s="3" t="s">
        <v>37</v>
      </c>
      <c r="C106" s="3"/>
      <c r="D106" s="92">
        <f>SUM(D107:D120)</f>
        <v>18092</v>
      </c>
      <c r="E106" s="92">
        <f>SUM(E107:E120)</f>
        <v>12943</v>
      </c>
      <c r="F106" s="91">
        <f t="shared" si="41"/>
        <v>5149</v>
      </c>
      <c r="G106" s="14">
        <f>E106/D106*100</f>
        <v>71.53990714127791</v>
      </c>
      <c r="H106" s="92">
        <f>E106-I106</f>
        <v>151</v>
      </c>
      <c r="I106" s="98">
        <f>SUM(I107:I120)</f>
        <v>12792</v>
      </c>
      <c r="J106" s="92">
        <f>SUM(J107:J120)</f>
        <v>6139</v>
      </c>
      <c r="K106" s="16">
        <f>J106/$I106*100</f>
        <v>47.99093183239525</v>
      </c>
      <c r="L106" s="92">
        <f>SUM(L107:L120)</f>
        <v>4260</v>
      </c>
      <c r="M106" s="16">
        <f>L106/$I106*100</f>
        <v>33.30206378986867</v>
      </c>
      <c r="N106" s="91">
        <f>SUM(N107:N120)</f>
        <v>2393</v>
      </c>
      <c r="O106" s="16">
        <f>N106/$I106*100</f>
        <v>18.707004377736087</v>
      </c>
      <c r="P106" s="120"/>
      <c r="Q106" s="153"/>
      <c r="R106" s="120"/>
      <c r="S106" s="153"/>
      <c r="T106" s="120"/>
      <c r="U106" s="153"/>
      <c r="V106" s="120"/>
      <c r="W106" s="153"/>
      <c r="X106" s="120"/>
      <c r="Y106" s="153"/>
      <c r="Z106" s="120"/>
      <c r="AA106" s="153"/>
    </row>
    <row r="107" spans="1:27" ht="15">
      <c r="A107" s="133" t="s">
        <v>98</v>
      </c>
      <c r="B107" s="133" t="str">
        <f>'Feuil1 ne pas supprimer'!C93</f>
        <v>Faa'a</v>
      </c>
      <c r="C107" s="133">
        <f>'Feuil1 ne pas supprimer'!D93</f>
        <v>1</v>
      </c>
      <c r="D107" s="155">
        <f>'Feuil1 ne pas supprimer'!E93</f>
        <v>1351</v>
      </c>
      <c r="E107" s="155">
        <f>'Feuil1 ne pas supprimer'!F93</f>
        <v>1020</v>
      </c>
      <c r="F107" s="155">
        <f t="shared" si="41"/>
        <v>331</v>
      </c>
      <c r="G107" s="154">
        <f t="shared" si="42"/>
        <v>75.49962990377497</v>
      </c>
      <c r="H107" s="155">
        <f>'Feuil1 ne pas supprimer'!H93</f>
        <v>15</v>
      </c>
      <c r="I107" s="156">
        <f>'Feuil1 ne pas supprimer'!I93</f>
        <v>1005</v>
      </c>
      <c r="J107" s="93">
        <f>'Feuil1 ne pas supprimer'!K93</f>
        <v>553</v>
      </c>
      <c r="K107" s="8">
        <f aca="true" t="shared" si="43" ref="K107:K120">J107/I107*100</f>
        <v>55.024875621890544</v>
      </c>
      <c r="L107" s="93">
        <f>'Feuil1 ne pas supprimer'!N93</f>
        <v>292</v>
      </c>
      <c r="M107" s="8">
        <f aca="true" t="shared" si="44" ref="M107:M120">L107/I107*100</f>
        <v>29.054726368159205</v>
      </c>
      <c r="N107" s="93">
        <f>'Feuil1 ne pas supprimer'!Q93</f>
        <v>160</v>
      </c>
      <c r="O107" s="8">
        <f aca="true" t="shared" si="45" ref="O107:O120">N107/I107*100</f>
        <v>15.92039800995025</v>
      </c>
      <c r="P107" s="115"/>
      <c r="Q107" s="141"/>
      <c r="R107" s="115"/>
      <c r="S107" s="141"/>
      <c r="T107" s="115"/>
      <c r="U107" s="141"/>
      <c r="V107" s="115"/>
      <c r="W107" s="141"/>
      <c r="X107" s="115"/>
      <c r="Y107" s="141"/>
      <c r="Z107" s="115"/>
      <c r="AA107" s="141"/>
    </row>
    <row r="108" spans="1:27" ht="15">
      <c r="A108" s="133" t="s">
        <v>98</v>
      </c>
      <c r="B108" s="133" t="str">
        <f>'Feuil1 ne pas supprimer'!C94</f>
        <v>Faa'a</v>
      </c>
      <c r="C108" s="133">
        <f>'Feuil1 ne pas supprimer'!D94</f>
        <v>2</v>
      </c>
      <c r="D108" s="155">
        <f>'Feuil1 ne pas supprimer'!E94</f>
        <v>1356</v>
      </c>
      <c r="E108" s="155">
        <f>'Feuil1 ne pas supprimer'!F94</f>
        <v>976</v>
      </c>
      <c r="F108" s="155">
        <f aca="true" t="shared" si="46" ref="F108:F120">D108-E108</f>
        <v>380</v>
      </c>
      <c r="G108" s="154">
        <f t="shared" si="42"/>
        <v>71.976401179941</v>
      </c>
      <c r="H108" s="155">
        <f>'Feuil1 ne pas supprimer'!H94</f>
        <v>11</v>
      </c>
      <c r="I108" s="156">
        <f>'Feuil1 ne pas supprimer'!I94</f>
        <v>965</v>
      </c>
      <c r="J108" s="93">
        <f>'Feuil1 ne pas supprimer'!K94</f>
        <v>572</v>
      </c>
      <c r="K108" s="8">
        <f t="shared" si="43"/>
        <v>59.27461139896373</v>
      </c>
      <c r="L108" s="93">
        <f>'Feuil1 ne pas supprimer'!N94</f>
        <v>256</v>
      </c>
      <c r="M108" s="8">
        <f t="shared" si="44"/>
        <v>26.528497409326423</v>
      </c>
      <c r="N108" s="93">
        <f>'Feuil1 ne pas supprimer'!Q94</f>
        <v>137</v>
      </c>
      <c r="O108" s="8">
        <f t="shared" si="45"/>
        <v>14.196891191709845</v>
      </c>
      <c r="P108" s="115"/>
      <c r="Q108" s="141"/>
      <c r="R108" s="115"/>
      <c r="S108" s="141"/>
      <c r="T108" s="115"/>
      <c r="U108" s="141"/>
      <c r="V108" s="115"/>
      <c r="W108" s="141"/>
      <c r="X108" s="115"/>
      <c r="Y108" s="141"/>
      <c r="Z108" s="115"/>
      <c r="AA108" s="141"/>
    </row>
    <row r="109" spans="1:27" ht="15">
      <c r="A109" s="133" t="s">
        <v>98</v>
      </c>
      <c r="B109" s="133" t="str">
        <f>'Feuil1 ne pas supprimer'!C95</f>
        <v>Faa'a</v>
      </c>
      <c r="C109" s="133">
        <f>'Feuil1 ne pas supprimer'!D95</f>
        <v>3</v>
      </c>
      <c r="D109" s="155">
        <f>'Feuil1 ne pas supprimer'!E95</f>
        <v>1087</v>
      </c>
      <c r="E109" s="155">
        <f>'Feuil1 ne pas supprimer'!F95</f>
        <v>781</v>
      </c>
      <c r="F109" s="155">
        <f t="shared" si="46"/>
        <v>306</v>
      </c>
      <c r="G109" s="154">
        <f t="shared" si="42"/>
        <v>71.8491260349586</v>
      </c>
      <c r="H109" s="155">
        <f>'Feuil1 ne pas supprimer'!H95</f>
        <v>7</v>
      </c>
      <c r="I109" s="156">
        <f>'Feuil1 ne pas supprimer'!I95</f>
        <v>774</v>
      </c>
      <c r="J109" s="93">
        <f>'Feuil1 ne pas supprimer'!K95</f>
        <v>378</v>
      </c>
      <c r="K109" s="8">
        <f t="shared" si="43"/>
        <v>48.837209302325576</v>
      </c>
      <c r="L109" s="93">
        <f>'Feuil1 ne pas supprimer'!N95</f>
        <v>280</v>
      </c>
      <c r="M109" s="8">
        <f t="shared" si="44"/>
        <v>36.17571059431525</v>
      </c>
      <c r="N109" s="93">
        <f>'Feuil1 ne pas supprimer'!Q95</f>
        <v>116</v>
      </c>
      <c r="O109" s="8">
        <f t="shared" si="45"/>
        <v>14.987080103359174</v>
      </c>
      <c r="P109" s="115"/>
      <c r="Q109" s="141"/>
      <c r="R109" s="115"/>
      <c r="S109" s="141"/>
      <c r="T109" s="115"/>
      <c r="U109" s="141"/>
      <c r="V109" s="115"/>
      <c r="W109" s="141"/>
      <c r="X109" s="115"/>
      <c r="Y109" s="141"/>
      <c r="Z109" s="115"/>
      <c r="AA109" s="141"/>
    </row>
    <row r="110" spans="1:27" ht="15">
      <c r="A110" s="133" t="s">
        <v>98</v>
      </c>
      <c r="B110" s="133" t="str">
        <f>'Feuil1 ne pas supprimer'!C96</f>
        <v>Faa'a</v>
      </c>
      <c r="C110" s="133">
        <f>'Feuil1 ne pas supprimer'!D96</f>
        <v>4</v>
      </c>
      <c r="D110" s="155">
        <f>'Feuil1 ne pas supprimer'!E96</f>
        <v>1668</v>
      </c>
      <c r="E110" s="155">
        <f>'Feuil1 ne pas supprimer'!F96</f>
        <v>1144</v>
      </c>
      <c r="F110" s="155">
        <f t="shared" si="46"/>
        <v>524</v>
      </c>
      <c r="G110" s="154">
        <f t="shared" si="42"/>
        <v>68.5851318944844</v>
      </c>
      <c r="H110" s="155">
        <f>'Feuil1 ne pas supprimer'!H96</f>
        <v>23</v>
      </c>
      <c r="I110" s="156">
        <f>'Feuil1 ne pas supprimer'!I96</f>
        <v>1121</v>
      </c>
      <c r="J110" s="93">
        <f>'Feuil1 ne pas supprimer'!K96</f>
        <v>344</v>
      </c>
      <c r="K110" s="8">
        <f t="shared" si="43"/>
        <v>30.686886708296164</v>
      </c>
      <c r="L110" s="93">
        <f>'Feuil1 ne pas supprimer'!N96</f>
        <v>431</v>
      </c>
      <c r="M110" s="8">
        <f t="shared" si="44"/>
        <v>38.4478144513827</v>
      </c>
      <c r="N110" s="93">
        <f>'Feuil1 ne pas supprimer'!Q96</f>
        <v>346</v>
      </c>
      <c r="O110" s="8">
        <f t="shared" si="45"/>
        <v>30.86529884032114</v>
      </c>
      <c r="P110" s="115"/>
      <c r="Q110" s="141"/>
      <c r="R110" s="115"/>
      <c r="S110" s="141"/>
      <c r="T110" s="115"/>
      <c r="U110" s="141"/>
      <c r="V110" s="115"/>
      <c r="W110" s="141"/>
      <c r="X110" s="115"/>
      <c r="Y110" s="141"/>
      <c r="Z110" s="115"/>
      <c r="AA110" s="141"/>
    </row>
    <row r="111" spans="1:27" ht="15">
      <c r="A111" s="133" t="s">
        <v>98</v>
      </c>
      <c r="B111" s="133" t="str">
        <f>'Feuil1 ne pas supprimer'!C97</f>
        <v>Faa'a</v>
      </c>
      <c r="C111" s="133">
        <f>'Feuil1 ne pas supprimer'!D97</f>
        <v>5</v>
      </c>
      <c r="D111" s="155">
        <f>'Feuil1 ne pas supprimer'!E97</f>
        <v>1255</v>
      </c>
      <c r="E111" s="155">
        <f>'Feuil1 ne pas supprimer'!F97</f>
        <v>903</v>
      </c>
      <c r="F111" s="155">
        <f t="shared" si="46"/>
        <v>352</v>
      </c>
      <c r="G111" s="154">
        <f t="shared" si="42"/>
        <v>71.95219123505976</v>
      </c>
      <c r="H111" s="155">
        <f>'Feuil1 ne pas supprimer'!H97</f>
        <v>5</v>
      </c>
      <c r="I111" s="156">
        <f>'Feuil1 ne pas supprimer'!I97</f>
        <v>898</v>
      </c>
      <c r="J111" s="93">
        <f>'Feuil1 ne pas supprimer'!K97</f>
        <v>341</v>
      </c>
      <c r="K111" s="8">
        <f t="shared" si="43"/>
        <v>37.97327394209354</v>
      </c>
      <c r="L111" s="93">
        <f>'Feuil1 ne pas supprimer'!N97</f>
        <v>357</v>
      </c>
      <c r="M111" s="8">
        <f t="shared" si="44"/>
        <v>39.75501113585746</v>
      </c>
      <c r="N111" s="93">
        <f>'Feuil1 ne pas supprimer'!Q97</f>
        <v>200</v>
      </c>
      <c r="O111" s="8">
        <f t="shared" si="45"/>
        <v>22.271714922049</v>
      </c>
      <c r="P111" s="115"/>
      <c r="Q111" s="141"/>
      <c r="R111" s="115"/>
      <c r="S111" s="141"/>
      <c r="T111" s="115"/>
      <c r="U111" s="141"/>
      <c r="V111" s="115"/>
      <c r="W111" s="141"/>
      <c r="X111" s="115"/>
      <c r="Y111" s="141"/>
      <c r="Z111" s="115"/>
      <c r="AA111" s="141"/>
    </row>
    <row r="112" spans="1:27" ht="15">
      <c r="A112" s="133" t="s">
        <v>98</v>
      </c>
      <c r="B112" s="133" t="str">
        <f>'Feuil1 ne pas supprimer'!C98</f>
        <v>Faa'a</v>
      </c>
      <c r="C112" s="133">
        <f>'Feuil1 ne pas supprimer'!D98</f>
        <v>6</v>
      </c>
      <c r="D112" s="155">
        <f>'Feuil1 ne pas supprimer'!E98</f>
        <v>1058</v>
      </c>
      <c r="E112" s="155">
        <f>'Feuil1 ne pas supprimer'!F98</f>
        <v>730</v>
      </c>
      <c r="F112" s="155">
        <f t="shared" si="46"/>
        <v>328</v>
      </c>
      <c r="G112" s="154">
        <f t="shared" si="42"/>
        <v>68.99810964083176</v>
      </c>
      <c r="H112" s="155">
        <f>'Feuil1 ne pas supprimer'!H98</f>
        <v>6</v>
      </c>
      <c r="I112" s="156">
        <f>'Feuil1 ne pas supprimer'!I98</f>
        <v>724</v>
      </c>
      <c r="J112" s="93">
        <f>'Feuil1 ne pas supprimer'!K98</f>
        <v>311</v>
      </c>
      <c r="K112" s="8">
        <f t="shared" si="43"/>
        <v>42.95580110497237</v>
      </c>
      <c r="L112" s="93">
        <f>'Feuil1 ne pas supprimer'!N98</f>
        <v>260</v>
      </c>
      <c r="M112" s="8">
        <f t="shared" si="44"/>
        <v>35.91160220994475</v>
      </c>
      <c r="N112" s="93">
        <f>'Feuil1 ne pas supprimer'!Q98</f>
        <v>153</v>
      </c>
      <c r="O112" s="8">
        <f t="shared" si="45"/>
        <v>21.132596685082873</v>
      </c>
      <c r="P112" s="115"/>
      <c r="Q112" s="141"/>
      <c r="R112" s="115"/>
      <c r="S112" s="141"/>
      <c r="T112" s="115"/>
      <c r="U112" s="141"/>
      <c r="V112" s="115"/>
      <c r="W112" s="141"/>
      <c r="X112" s="115"/>
      <c r="Y112" s="141"/>
      <c r="Z112" s="115"/>
      <c r="AA112" s="141"/>
    </row>
    <row r="113" spans="1:27" ht="15">
      <c r="A113" s="133" t="s">
        <v>98</v>
      </c>
      <c r="B113" s="133" t="str">
        <f>'Feuil1 ne pas supprimer'!C99</f>
        <v>Faa'a</v>
      </c>
      <c r="C113" s="133">
        <f>'Feuil1 ne pas supprimer'!D99</f>
        <v>7</v>
      </c>
      <c r="D113" s="155">
        <f>'Feuil1 ne pas supprimer'!E99</f>
        <v>991</v>
      </c>
      <c r="E113" s="155">
        <f>'Feuil1 ne pas supprimer'!F99</f>
        <v>721</v>
      </c>
      <c r="F113" s="155">
        <f t="shared" si="46"/>
        <v>270</v>
      </c>
      <c r="G113" s="154">
        <f t="shared" si="42"/>
        <v>72.7547931382442</v>
      </c>
      <c r="H113" s="155">
        <f>'Feuil1 ne pas supprimer'!H99</f>
        <v>10</v>
      </c>
      <c r="I113" s="156">
        <f>'Feuil1 ne pas supprimer'!I99</f>
        <v>711</v>
      </c>
      <c r="J113" s="93">
        <f>'Feuil1 ne pas supprimer'!K99</f>
        <v>459</v>
      </c>
      <c r="K113" s="8">
        <f t="shared" si="43"/>
        <v>64.55696202531645</v>
      </c>
      <c r="L113" s="93">
        <f>'Feuil1 ne pas supprimer'!N99</f>
        <v>182</v>
      </c>
      <c r="M113" s="8">
        <f t="shared" si="44"/>
        <v>25.59774964838256</v>
      </c>
      <c r="N113" s="93">
        <f>'Feuil1 ne pas supprimer'!Q99</f>
        <v>70</v>
      </c>
      <c r="O113" s="8">
        <f t="shared" si="45"/>
        <v>9.845288326300984</v>
      </c>
      <c r="P113" s="115"/>
      <c r="Q113" s="141"/>
      <c r="R113" s="115"/>
      <c r="S113" s="141"/>
      <c r="T113" s="115"/>
      <c r="U113" s="141"/>
      <c r="V113" s="115"/>
      <c r="W113" s="141"/>
      <c r="X113" s="115"/>
      <c r="Y113" s="141"/>
      <c r="Z113" s="115"/>
      <c r="AA113" s="141"/>
    </row>
    <row r="114" spans="1:27" ht="15">
      <c r="A114" s="133" t="s">
        <v>98</v>
      </c>
      <c r="B114" s="133" t="str">
        <f>'Feuil1 ne pas supprimer'!C100</f>
        <v>Faa'a</v>
      </c>
      <c r="C114" s="133">
        <f>'Feuil1 ne pas supprimer'!D100</f>
        <v>8</v>
      </c>
      <c r="D114" s="155">
        <f>'Feuil1 ne pas supprimer'!E100</f>
        <v>1030</v>
      </c>
      <c r="E114" s="155">
        <f>'Feuil1 ne pas supprimer'!F100</f>
        <v>744</v>
      </c>
      <c r="F114" s="155">
        <f t="shared" si="46"/>
        <v>286</v>
      </c>
      <c r="G114" s="154">
        <f t="shared" si="42"/>
        <v>72.23300970873787</v>
      </c>
      <c r="H114" s="155">
        <f>'Feuil1 ne pas supprimer'!H100</f>
        <v>7</v>
      </c>
      <c r="I114" s="156">
        <f>'Feuil1 ne pas supprimer'!I100</f>
        <v>737</v>
      </c>
      <c r="J114" s="93">
        <f>'Feuil1 ne pas supprimer'!K100</f>
        <v>483</v>
      </c>
      <c r="K114" s="8">
        <f t="shared" si="43"/>
        <v>65.5359565807327</v>
      </c>
      <c r="L114" s="93">
        <f>'Feuil1 ne pas supprimer'!N100</f>
        <v>170</v>
      </c>
      <c r="M114" s="8">
        <f t="shared" si="44"/>
        <v>23.066485753052916</v>
      </c>
      <c r="N114" s="93">
        <f>'Feuil1 ne pas supprimer'!Q100</f>
        <v>84</v>
      </c>
      <c r="O114" s="8">
        <f t="shared" si="45"/>
        <v>11.397557666214382</v>
      </c>
      <c r="P114" s="115"/>
      <c r="Q114" s="141"/>
      <c r="R114" s="115"/>
      <c r="S114" s="141"/>
      <c r="T114" s="115"/>
      <c r="U114" s="141"/>
      <c r="V114" s="115"/>
      <c r="W114" s="141"/>
      <c r="X114" s="115"/>
      <c r="Y114" s="141"/>
      <c r="Z114" s="115"/>
      <c r="AA114" s="141"/>
    </row>
    <row r="115" spans="1:27" ht="15">
      <c r="A115" s="133" t="s">
        <v>98</v>
      </c>
      <c r="B115" s="133" t="str">
        <f>'Feuil1 ne pas supprimer'!C101</f>
        <v>Faa'a</v>
      </c>
      <c r="C115" s="133">
        <f>'Feuil1 ne pas supprimer'!D101</f>
        <v>9</v>
      </c>
      <c r="D115" s="155">
        <f>'Feuil1 ne pas supprimer'!E101</f>
        <v>992</v>
      </c>
      <c r="E115" s="155">
        <f>'Feuil1 ne pas supprimer'!F101</f>
        <v>721</v>
      </c>
      <c r="F115" s="155">
        <f t="shared" si="46"/>
        <v>271</v>
      </c>
      <c r="G115" s="154">
        <f t="shared" si="42"/>
        <v>72.68145161290323</v>
      </c>
      <c r="H115" s="155">
        <f>'Feuil1 ne pas supprimer'!H101</f>
        <v>6</v>
      </c>
      <c r="I115" s="156">
        <f>'Feuil1 ne pas supprimer'!I101</f>
        <v>715</v>
      </c>
      <c r="J115" s="93">
        <f>'Feuil1 ne pas supprimer'!K101</f>
        <v>399</v>
      </c>
      <c r="K115" s="8">
        <f t="shared" si="43"/>
        <v>55.8041958041958</v>
      </c>
      <c r="L115" s="93">
        <f>'Feuil1 ne pas supprimer'!N101</f>
        <v>214</v>
      </c>
      <c r="M115" s="8">
        <f t="shared" si="44"/>
        <v>29.93006993006993</v>
      </c>
      <c r="N115" s="93">
        <f>'Feuil1 ne pas supprimer'!Q101</f>
        <v>102</v>
      </c>
      <c r="O115" s="8">
        <f t="shared" si="45"/>
        <v>14.265734265734265</v>
      </c>
      <c r="P115" s="115"/>
      <c r="Q115" s="141"/>
      <c r="R115" s="115"/>
      <c r="S115" s="141"/>
      <c r="T115" s="115"/>
      <c r="U115" s="141"/>
      <c r="V115" s="115"/>
      <c r="W115" s="141"/>
      <c r="X115" s="115"/>
      <c r="Y115" s="141"/>
      <c r="Z115" s="115"/>
      <c r="AA115" s="141"/>
    </row>
    <row r="116" spans="1:27" ht="15">
      <c r="A116" s="133" t="s">
        <v>98</v>
      </c>
      <c r="B116" s="133" t="str">
        <f>'Feuil1 ne pas supprimer'!C102</f>
        <v>Faa'a</v>
      </c>
      <c r="C116" s="133">
        <f>'Feuil1 ne pas supprimer'!D102</f>
        <v>10</v>
      </c>
      <c r="D116" s="155">
        <f>'Feuil1 ne pas supprimer'!E102</f>
        <v>1295</v>
      </c>
      <c r="E116" s="155">
        <f>'Feuil1 ne pas supprimer'!F102</f>
        <v>855</v>
      </c>
      <c r="F116" s="155">
        <f t="shared" si="46"/>
        <v>440</v>
      </c>
      <c r="G116" s="154">
        <f t="shared" si="42"/>
        <v>66.02316602316603</v>
      </c>
      <c r="H116" s="155">
        <f>'Feuil1 ne pas supprimer'!H102</f>
        <v>6</v>
      </c>
      <c r="I116" s="156">
        <f>'Feuil1 ne pas supprimer'!I102</f>
        <v>849</v>
      </c>
      <c r="J116" s="93">
        <f>'Feuil1 ne pas supprimer'!K102</f>
        <v>330</v>
      </c>
      <c r="K116" s="8">
        <f t="shared" si="43"/>
        <v>38.869257950530034</v>
      </c>
      <c r="L116" s="93">
        <f>'Feuil1 ne pas supprimer'!N102</f>
        <v>287</v>
      </c>
      <c r="M116" s="8">
        <f t="shared" si="44"/>
        <v>33.80447585394582</v>
      </c>
      <c r="N116" s="93">
        <f>'Feuil1 ne pas supprimer'!Q102</f>
        <v>232</v>
      </c>
      <c r="O116" s="8">
        <f t="shared" si="45"/>
        <v>27.326266195524145</v>
      </c>
      <c r="P116" s="115"/>
      <c r="Q116" s="141"/>
      <c r="R116" s="115"/>
      <c r="S116" s="141"/>
      <c r="T116" s="115"/>
      <c r="U116" s="141"/>
      <c r="V116" s="115"/>
      <c r="W116" s="141"/>
      <c r="X116" s="115"/>
      <c r="Y116" s="141"/>
      <c r="Z116" s="115"/>
      <c r="AA116" s="141"/>
    </row>
    <row r="117" spans="1:27" ht="15">
      <c r="A117" s="133" t="s">
        <v>98</v>
      </c>
      <c r="B117" s="133" t="str">
        <f>'Feuil1 ne pas supprimer'!C103</f>
        <v>Faa'a</v>
      </c>
      <c r="C117" s="133">
        <f>'Feuil1 ne pas supprimer'!D103</f>
        <v>11</v>
      </c>
      <c r="D117" s="155">
        <f>'Feuil1 ne pas supprimer'!E103</f>
        <v>1249</v>
      </c>
      <c r="E117" s="155">
        <f>'Feuil1 ne pas supprimer'!F103</f>
        <v>908</v>
      </c>
      <c r="F117" s="155">
        <f t="shared" si="46"/>
        <v>341</v>
      </c>
      <c r="G117" s="154">
        <f t="shared" si="42"/>
        <v>72.69815852682146</v>
      </c>
      <c r="H117" s="155">
        <f>'Feuil1 ne pas supprimer'!H103</f>
        <v>16</v>
      </c>
      <c r="I117" s="156">
        <f>'Feuil1 ne pas supprimer'!I103</f>
        <v>892</v>
      </c>
      <c r="J117" s="93">
        <f>'Feuil1 ne pas supprimer'!K103</f>
        <v>399</v>
      </c>
      <c r="K117" s="8">
        <f t="shared" si="43"/>
        <v>44.73094170403588</v>
      </c>
      <c r="L117" s="93">
        <f>'Feuil1 ne pas supprimer'!N103</f>
        <v>326</v>
      </c>
      <c r="M117" s="8">
        <f t="shared" si="44"/>
        <v>36.54708520179372</v>
      </c>
      <c r="N117" s="93">
        <f>'Feuil1 ne pas supprimer'!Q103</f>
        <v>167</v>
      </c>
      <c r="O117" s="8">
        <f t="shared" si="45"/>
        <v>18.721973094170405</v>
      </c>
      <c r="P117" s="115"/>
      <c r="Q117" s="141"/>
      <c r="R117" s="115"/>
      <c r="S117" s="141"/>
      <c r="T117" s="115"/>
      <c r="U117" s="141"/>
      <c r="V117" s="115"/>
      <c r="W117" s="141"/>
      <c r="X117" s="115"/>
      <c r="Y117" s="141"/>
      <c r="Z117" s="115"/>
      <c r="AA117" s="141"/>
    </row>
    <row r="118" spans="1:27" ht="15">
      <c r="A118" s="133" t="s">
        <v>98</v>
      </c>
      <c r="B118" s="133" t="str">
        <f>'Feuil1 ne pas supprimer'!C104</f>
        <v>Faa'a</v>
      </c>
      <c r="C118" s="133">
        <f>'Feuil1 ne pas supprimer'!D104</f>
        <v>12</v>
      </c>
      <c r="D118" s="155">
        <f>'Feuil1 ne pas supprimer'!E104</f>
        <v>1769</v>
      </c>
      <c r="E118" s="155">
        <f>'Feuil1 ne pas supprimer'!F104</f>
        <v>1319</v>
      </c>
      <c r="F118" s="155">
        <f t="shared" si="46"/>
        <v>450</v>
      </c>
      <c r="G118" s="154">
        <f t="shared" si="42"/>
        <v>74.56189937817976</v>
      </c>
      <c r="H118" s="155">
        <f>'Feuil1 ne pas supprimer'!H104</f>
        <v>13</v>
      </c>
      <c r="I118" s="156">
        <f>'Feuil1 ne pas supprimer'!I104</f>
        <v>1306</v>
      </c>
      <c r="J118" s="93">
        <f>'Feuil1 ne pas supprimer'!K104</f>
        <v>609</v>
      </c>
      <c r="K118" s="8">
        <f t="shared" si="43"/>
        <v>46.63093415007657</v>
      </c>
      <c r="L118" s="93">
        <f>'Feuil1 ne pas supprimer'!N104</f>
        <v>457</v>
      </c>
      <c r="M118" s="8">
        <f t="shared" si="44"/>
        <v>34.99234303215927</v>
      </c>
      <c r="N118" s="93">
        <f>'Feuil1 ne pas supprimer'!Q104</f>
        <v>240</v>
      </c>
      <c r="O118" s="8">
        <f t="shared" si="45"/>
        <v>18.376722817764165</v>
      </c>
      <c r="P118" s="115"/>
      <c r="Q118" s="141"/>
      <c r="R118" s="115"/>
      <c r="S118" s="141"/>
      <c r="T118" s="115"/>
      <c r="U118" s="141"/>
      <c r="V118" s="115"/>
      <c r="W118" s="141"/>
      <c r="X118" s="115"/>
      <c r="Y118" s="141"/>
      <c r="Z118" s="115"/>
      <c r="AA118" s="141"/>
    </row>
    <row r="119" spans="1:27" ht="15">
      <c r="A119" s="133" t="s">
        <v>98</v>
      </c>
      <c r="B119" s="133" t="str">
        <f>'Feuil1 ne pas supprimer'!C105</f>
        <v>Faa'a</v>
      </c>
      <c r="C119" s="133">
        <f>'Feuil1 ne pas supprimer'!D105</f>
        <v>13</v>
      </c>
      <c r="D119" s="155">
        <f>'Feuil1 ne pas supprimer'!E105</f>
        <v>1251</v>
      </c>
      <c r="E119" s="155">
        <f>'Feuil1 ne pas supprimer'!F105</f>
        <v>900</v>
      </c>
      <c r="F119" s="155">
        <f t="shared" si="46"/>
        <v>351</v>
      </c>
      <c r="G119" s="154">
        <f t="shared" si="42"/>
        <v>71.94244604316546</v>
      </c>
      <c r="H119" s="155">
        <f>'Feuil1 ne pas supprimer'!H105</f>
        <v>7</v>
      </c>
      <c r="I119" s="156">
        <f>'Feuil1 ne pas supprimer'!I105</f>
        <v>893</v>
      </c>
      <c r="J119" s="93">
        <f>'Feuil1 ne pas supprimer'!K105</f>
        <v>437</v>
      </c>
      <c r="K119" s="8">
        <f t="shared" si="43"/>
        <v>48.93617021276596</v>
      </c>
      <c r="L119" s="93">
        <f>'Feuil1 ne pas supprimer'!N105</f>
        <v>331</v>
      </c>
      <c r="M119" s="8">
        <f t="shared" si="44"/>
        <v>37.06606942889138</v>
      </c>
      <c r="N119" s="93">
        <f>'Feuil1 ne pas supprimer'!Q105</f>
        <v>125</v>
      </c>
      <c r="O119" s="8">
        <f t="shared" si="45"/>
        <v>13.997760358342665</v>
      </c>
      <c r="P119" s="115"/>
      <c r="Q119" s="141"/>
      <c r="R119" s="115"/>
      <c r="S119" s="141"/>
      <c r="T119" s="115"/>
      <c r="U119" s="141"/>
      <c r="V119" s="115"/>
      <c r="W119" s="141"/>
      <c r="X119" s="115"/>
      <c r="Y119" s="141"/>
      <c r="Z119" s="115"/>
      <c r="AA119" s="141"/>
    </row>
    <row r="120" spans="1:27" ht="15">
      <c r="A120" s="133" t="s">
        <v>98</v>
      </c>
      <c r="B120" s="133" t="str">
        <f>'Feuil1 ne pas supprimer'!C106</f>
        <v>Faa'a</v>
      </c>
      <c r="C120" s="133">
        <f>'Feuil1 ne pas supprimer'!D106</f>
        <v>14</v>
      </c>
      <c r="D120" s="155">
        <f>'Feuil1 ne pas supprimer'!E106</f>
        <v>1740</v>
      </c>
      <c r="E120" s="155">
        <f>'Feuil1 ne pas supprimer'!F106</f>
        <v>1221</v>
      </c>
      <c r="F120" s="155">
        <f t="shared" si="46"/>
        <v>519</v>
      </c>
      <c r="G120" s="154">
        <f t="shared" si="42"/>
        <v>70.17241379310344</v>
      </c>
      <c r="H120" s="155">
        <f>'Feuil1 ne pas supprimer'!H106</f>
        <v>19</v>
      </c>
      <c r="I120" s="156">
        <f>'Feuil1 ne pas supprimer'!I106</f>
        <v>1202</v>
      </c>
      <c r="J120" s="93">
        <f>'Feuil1 ne pas supprimer'!K106</f>
        <v>524</v>
      </c>
      <c r="K120" s="8">
        <f t="shared" si="43"/>
        <v>43.59400998336106</v>
      </c>
      <c r="L120" s="93">
        <f>'Feuil1 ne pas supprimer'!N106</f>
        <v>417</v>
      </c>
      <c r="M120" s="8">
        <f t="shared" si="44"/>
        <v>34.69217970049917</v>
      </c>
      <c r="N120" s="93">
        <f>'Feuil1 ne pas supprimer'!Q106</f>
        <v>261</v>
      </c>
      <c r="O120" s="8">
        <f t="shared" si="45"/>
        <v>21.713810316139767</v>
      </c>
      <c r="P120" s="115"/>
      <c r="Q120" s="141"/>
      <c r="R120" s="115"/>
      <c r="S120" s="141"/>
      <c r="T120" s="115"/>
      <c r="U120" s="141"/>
      <c r="V120" s="115"/>
      <c r="W120" s="141"/>
      <c r="X120" s="115"/>
      <c r="Y120" s="141"/>
      <c r="Z120" s="115"/>
      <c r="AA120" s="141"/>
    </row>
    <row r="121" spans="1:27" ht="15">
      <c r="A121" s="3" t="s">
        <v>98</v>
      </c>
      <c r="B121" s="3" t="s">
        <v>38</v>
      </c>
      <c r="C121" s="3"/>
      <c r="D121" s="91">
        <f>SUM(D122:D135)</f>
        <v>16902</v>
      </c>
      <c r="E121" s="91">
        <f>SUM(E122:E135)</f>
        <v>12850</v>
      </c>
      <c r="F121" s="91">
        <f>D121-E121</f>
        <v>4052</v>
      </c>
      <c r="G121" s="14">
        <f>E121/D121*100</f>
        <v>76.0265057389658</v>
      </c>
      <c r="H121" s="91">
        <f>E121-I121</f>
        <v>138</v>
      </c>
      <c r="I121" s="97">
        <f>SUM(I122:I135)</f>
        <v>12712</v>
      </c>
      <c r="J121" s="91">
        <f>SUM(J122:J135)</f>
        <v>2795</v>
      </c>
      <c r="K121" s="16">
        <f>J121/$I121*100</f>
        <v>21.98709880427942</v>
      </c>
      <c r="L121" s="91">
        <f>SUM(L122:L135)</f>
        <v>5427</v>
      </c>
      <c r="M121" s="16">
        <f>L121/$I121*100</f>
        <v>42.69194461925739</v>
      </c>
      <c r="N121" s="91">
        <f>SUM(N122:N135)</f>
        <v>4490</v>
      </c>
      <c r="O121" s="16">
        <f>N121/$I121*100</f>
        <v>35.32095657646319</v>
      </c>
      <c r="P121" s="120"/>
      <c r="Q121" s="153"/>
      <c r="R121" s="120"/>
      <c r="S121" s="153"/>
      <c r="T121" s="120"/>
      <c r="U121" s="153"/>
      <c r="V121" s="120"/>
      <c r="W121" s="153"/>
      <c r="X121" s="120"/>
      <c r="Y121" s="153"/>
      <c r="Z121" s="120"/>
      <c r="AA121" s="153"/>
    </row>
    <row r="122" spans="1:36" s="133" customFormat="1" ht="15">
      <c r="A122" s="133" t="s">
        <v>98</v>
      </c>
      <c r="B122" s="133" t="str">
        <f>'Feuil1 ne pas supprimer'!C107</f>
        <v>Punaauia</v>
      </c>
      <c r="C122" s="133">
        <f>'Feuil1 ne pas supprimer'!D107</f>
        <v>1</v>
      </c>
      <c r="D122" s="155">
        <f>'Feuil1 ne pas supprimer'!E107</f>
        <v>1250</v>
      </c>
      <c r="E122" s="155">
        <f>'Feuil1 ne pas supprimer'!F107</f>
        <v>867</v>
      </c>
      <c r="F122" s="155">
        <f>D122-E122</f>
        <v>383</v>
      </c>
      <c r="G122" s="154">
        <f t="shared" si="42"/>
        <v>69.36</v>
      </c>
      <c r="H122" s="155">
        <f>'Feuil1 ne pas supprimer'!H107</f>
        <v>8</v>
      </c>
      <c r="I122" s="156">
        <f>'Feuil1 ne pas supprimer'!I107</f>
        <v>859</v>
      </c>
      <c r="J122" s="121">
        <f>'Feuil1 ne pas supprimer'!K107</f>
        <v>219</v>
      </c>
      <c r="K122" s="42">
        <f aca="true" t="shared" si="47" ref="K122:K135">J122/I122*100</f>
        <v>25.49476135040745</v>
      </c>
      <c r="L122" s="121">
        <f>'Feuil1 ne pas supprimer'!N107</f>
        <v>360</v>
      </c>
      <c r="M122" s="42">
        <f aca="true" t="shared" si="48" ref="M122:M135">L122/I122*100</f>
        <v>41.90919674039581</v>
      </c>
      <c r="N122" s="121">
        <f>'Feuil1 ne pas supprimer'!Q107</f>
        <v>280</v>
      </c>
      <c r="O122" s="42">
        <f aca="true" t="shared" si="49" ref="O122:O135">N122/I122*100</f>
        <v>32.596041909196735</v>
      </c>
      <c r="P122" s="118"/>
      <c r="Q122" s="37"/>
      <c r="R122" s="118"/>
      <c r="S122" s="37"/>
      <c r="T122" s="118"/>
      <c r="U122" s="37"/>
      <c r="V122" s="118"/>
      <c r="W122" s="37"/>
      <c r="X122" s="118"/>
      <c r="Y122" s="37"/>
      <c r="Z122" s="118"/>
      <c r="AA122" s="37"/>
      <c r="AB122" s="17"/>
      <c r="AC122" s="17"/>
      <c r="AD122" s="17"/>
      <c r="AE122" s="17"/>
      <c r="AF122" s="17"/>
      <c r="AG122" s="17"/>
      <c r="AH122" s="17"/>
      <c r="AI122" s="17"/>
      <c r="AJ122" s="17"/>
    </row>
    <row r="123" spans="1:36" s="133" customFormat="1" ht="15">
      <c r="A123" s="133" t="s">
        <v>98</v>
      </c>
      <c r="B123" s="133" t="str">
        <f>'Feuil1 ne pas supprimer'!C108</f>
        <v>Punaauia</v>
      </c>
      <c r="C123" s="133">
        <f>'Feuil1 ne pas supprimer'!D108</f>
        <v>2</v>
      </c>
      <c r="D123" s="155">
        <f>'Feuil1 ne pas supprimer'!E108</f>
        <v>1101</v>
      </c>
      <c r="E123" s="155">
        <f>'Feuil1 ne pas supprimer'!F108</f>
        <v>839</v>
      </c>
      <c r="F123" s="155">
        <f aca="true" t="shared" si="50" ref="F123:F135">D123-E123</f>
        <v>262</v>
      </c>
      <c r="G123" s="154">
        <f t="shared" si="42"/>
        <v>76.20345140781109</v>
      </c>
      <c r="H123" s="155">
        <f>'Feuil1 ne pas supprimer'!H108</f>
        <v>10</v>
      </c>
      <c r="I123" s="156">
        <f>'Feuil1 ne pas supprimer'!I108</f>
        <v>829</v>
      </c>
      <c r="J123" s="121">
        <f>'Feuil1 ne pas supprimer'!K108</f>
        <v>315</v>
      </c>
      <c r="K123" s="42">
        <f t="shared" si="47"/>
        <v>37.997587454764776</v>
      </c>
      <c r="L123" s="121">
        <f>'Feuil1 ne pas supprimer'!N108</f>
        <v>300</v>
      </c>
      <c r="M123" s="42">
        <f t="shared" si="48"/>
        <v>36.18817852834741</v>
      </c>
      <c r="N123" s="121">
        <f>'Feuil1 ne pas supprimer'!Q108</f>
        <v>214</v>
      </c>
      <c r="O123" s="42">
        <f t="shared" si="49"/>
        <v>25.814234016887816</v>
      </c>
      <c r="P123" s="118"/>
      <c r="Q123" s="37"/>
      <c r="R123" s="118"/>
      <c r="S123" s="37"/>
      <c r="T123" s="118"/>
      <c r="U123" s="37"/>
      <c r="V123" s="118"/>
      <c r="W123" s="37"/>
      <c r="X123" s="118"/>
      <c r="Y123" s="37"/>
      <c r="Z123" s="118"/>
      <c r="AA123" s="37"/>
      <c r="AB123" s="17"/>
      <c r="AC123" s="17"/>
      <c r="AD123" s="17"/>
      <c r="AE123" s="17"/>
      <c r="AF123" s="17"/>
      <c r="AG123" s="17"/>
      <c r="AH123" s="17"/>
      <c r="AI123" s="17"/>
      <c r="AJ123" s="17"/>
    </row>
    <row r="124" spans="1:36" s="133" customFormat="1" ht="15">
      <c r="A124" s="133" t="s">
        <v>98</v>
      </c>
      <c r="B124" s="133" t="str">
        <f>'Feuil1 ne pas supprimer'!C109</f>
        <v>Punaauia</v>
      </c>
      <c r="C124" s="133">
        <f>'Feuil1 ne pas supprimer'!D109</f>
        <v>3</v>
      </c>
      <c r="D124" s="155">
        <f>'Feuil1 ne pas supprimer'!E109</f>
        <v>1093</v>
      </c>
      <c r="E124" s="155">
        <f>'Feuil1 ne pas supprimer'!F109</f>
        <v>840</v>
      </c>
      <c r="F124" s="155">
        <f t="shared" si="50"/>
        <v>253</v>
      </c>
      <c r="G124" s="154">
        <f t="shared" si="42"/>
        <v>76.85269899359561</v>
      </c>
      <c r="H124" s="155">
        <f>'Feuil1 ne pas supprimer'!H109</f>
        <v>6</v>
      </c>
      <c r="I124" s="156">
        <f>'Feuil1 ne pas supprimer'!I109</f>
        <v>834</v>
      </c>
      <c r="J124" s="121">
        <f>'Feuil1 ne pas supprimer'!K109</f>
        <v>220</v>
      </c>
      <c r="K124" s="42">
        <f t="shared" si="47"/>
        <v>26.378896882494008</v>
      </c>
      <c r="L124" s="121">
        <f>'Feuil1 ne pas supprimer'!N109</f>
        <v>318</v>
      </c>
      <c r="M124" s="42">
        <f t="shared" si="48"/>
        <v>38.1294964028777</v>
      </c>
      <c r="N124" s="121">
        <f>'Feuil1 ne pas supprimer'!Q109</f>
        <v>296</v>
      </c>
      <c r="O124" s="42">
        <f t="shared" si="49"/>
        <v>35.4916067146283</v>
      </c>
      <c r="P124" s="118"/>
      <c r="Q124" s="37"/>
      <c r="R124" s="118"/>
      <c r="S124" s="37"/>
      <c r="T124" s="118"/>
      <c r="U124" s="37"/>
      <c r="V124" s="118"/>
      <c r="W124" s="37"/>
      <c r="X124" s="118"/>
      <c r="Y124" s="37"/>
      <c r="Z124" s="118"/>
      <c r="AA124" s="37"/>
      <c r="AB124" s="17"/>
      <c r="AC124" s="17"/>
      <c r="AD124" s="17"/>
      <c r="AE124" s="17"/>
      <c r="AF124" s="17"/>
      <c r="AG124" s="17"/>
      <c r="AH124" s="17"/>
      <c r="AI124" s="17"/>
      <c r="AJ124" s="17"/>
    </row>
    <row r="125" spans="1:36" s="133" customFormat="1" ht="15">
      <c r="A125" s="133" t="s">
        <v>98</v>
      </c>
      <c r="B125" s="133" t="str">
        <f>'Feuil1 ne pas supprimer'!C110</f>
        <v>Punaauia</v>
      </c>
      <c r="C125" s="133">
        <f>'Feuil1 ne pas supprimer'!D110</f>
        <v>4</v>
      </c>
      <c r="D125" s="155">
        <f>'Feuil1 ne pas supprimer'!E110</f>
        <v>1275</v>
      </c>
      <c r="E125" s="155">
        <f>'Feuil1 ne pas supprimer'!F110</f>
        <v>967</v>
      </c>
      <c r="F125" s="155">
        <f t="shared" si="50"/>
        <v>308</v>
      </c>
      <c r="G125" s="154">
        <f t="shared" si="42"/>
        <v>75.84313725490196</v>
      </c>
      <c r="H125" s="155">
        <f>'Feuil1 ne pas supprimer'!H110</f>
        <v>10</v>
      </c>
      <c r="I125" s="156">
        <f>'Feuil1 ne pas supprimer'!I110</f>
        <v>957</v>
      </c>
      <c r="J125" s="121">
        <f>'Feuil1 ne pas supprimer'!K110</f>
        <v>17</v>
      </c>
      <c r="K125" s="42">
        <f t="shared" si="47"/>
        <v>1.7763845350052248</v>
      </c>
      <c r="L125" s="121">
        <f>'Feuil1 ne pas supprimer'!N110</f>
        <v>490</v>
      </c>
      <c r="M125" s="42">
        <f t="shared" si="48"/>
        <v>51.20167189132706</v>
      </c>
      <c r="N125" s="121">
        <f>'Feuil1 ne pas supprimer'!Q110</f>
        <v>450</v>
      </c>
      <c r="O125" s="42">
        <f t="shared" si="49"/>
        <v>47.02194357366771</v>
      </c>
      <c r="P125" s="118"/>
      <c r="Q125" s="37"/>
      <c r="R125" s="118"/>
      <c r="S125" s="37"/>
      <c r="T125" s="118"/>
      <c r="U125" s="37"/>
      <c r="V125" s="118"/>
      <c r="W125" s="37"/>
      <c r="X125" s="118"/>
      <c r="Y125" s="37"/>
      <c r="Z125" s="118"/>
      <c r="AA125" s="37"/>
      <c r="AB125" s="17"/>
      <c r="AC125" s="17"/>
      <c r="AD125" s="17"/>
      <c r="AE125" s="17"/>
      <c r="AF125" s="17"/>
      <c r="AG125" s="17"/>
      <c r="AH125" s="17"/>
      <c r="AI125" s="17"/>
      <c r="AJ125" s="17"/>
    </row>
    <row r="126" spans="1:36" s="133" customFormat="1" ht="15">
      <c r="A126" s="133" t="s">
        <v>98</v>
      </c>
      <c r="B126" s="133" t="str">
        <f>'Feuil1 ne pas supprimer'!C111</f>
        <v>Punaauia</v>
      </c>
      <c r="C126" s="133">
        <f>'Feuil1 ne pas supprimer'!D111</f>
        <v>5</v>
      </c>
      <c r="D126" s="155">
        <f>'Feuil1 ne pas supprimer'!E111</f>
        <v>1093</v>
      </c>
      <c r="E126" s="155">
        <f>'Feuil1 ne pas supprimer'!F111</f>
        <v>839</v>
      </c>
      <c r="F126" s="155">
        <f t="shared" si="50"/>
        <v>254</v>
      </c>
      <c r="G126" s="154">
        <f t="shared" si="42"/>
        <v>76.7612076852699</v>
      </c>
      <c r="H126" s="155">
        <f>'Feuil1 ne pas supprimer'!H111</f>
        <v>7</v>
      </c>
      <c r="I126" s="156">
        <f>'Feuil1 ne pas supprimer'!I111</f>
        <v>832</v>
      </c>
      <c r="J126" s="121">
        <f>'Feuil1 ne pas supprimer'!K111</f>
        <v>97</v>
      </c>
      <c r="K126" s="42">
        <f t="shared" si="47"/>
        <v>11.658653846153847</v>
      </c>
      <c r="L126" s="121">
        <f>'Feuil1 ne pas supprimer'!N111</f>
        <v>438</v>
      </c>
      <c r="M126" s="42">
        <f t="shared" si="48"/>
        <v>52.644230769230774</v>
      </c>
      <c r="N126" s="121">
        <f>'Feuil1 ne pas supprimer'!Q111</f>
        <v>297</v>
      </c>
      <c r="O126" s="42">
        <f t="shared" si="49"/>
        <v>35.69711538461539</v>
      </c>
      <c r="P126" s="118"/>
      <c r="Q126" s="37"/>
      <c r="R126" s="118"/>
      <c r="S126" s="37"/>
      <c r="T126" s="118"/>
      <c r="U126" s="37"/>
      <c r="V126" s="118"/>
      <c r="W126" s="37"/>
      <c r="X126" s="118"/>
      <c r="Y126" s="37"/>
      <c r="Z126" s="118"/>
      <c r="AA126" s="37"/>
      <c r="AB126" s="17"/>
      <c r="AC126" s="17"/>
      <c r="AD126" s="17"/>
      <c r="AE126" s="17"/>
      <c r="AF126" s="17"/>
      <c r="AG126" s="17"/>
      <c r="AH126" s="17"/>
      <c r="AI126" s="17"/>
      <c r="AJ126" s="17"/>
    </row>
    <row r="127" spans="1:36" s="133" customFormat="1" ht="15">
      <c r="A127" s="133" t="s">
        <v>98</v>
      </c>
      <c r="B127" s="133" t="str">
        <f>'Feuil1 ne pas supprimer'!C112</f>
        <v>Punaauia</v>
      </c>
      <c r="C127" s="133">
        <f>'Feuil1 ne pas supprimer'!D112</f>
        <v>6</v>
      </c>
      <c r="D127" s="155">
        <f>'Feuil1 ne pas supprimer'!E112</f>
        <v>1342</v>
      </c>
      <c r="E127" s="155">
        <f>'Feuil1 ne pas supprimer'!F112</f>
        <v>1045</v>
      </c>
      <c r="F127" s="155">
        <f t="shared" si="50"/>
        <v>297</v>
      </c>
      <c r="G127" s="154">
        <f t="shared" si="42"/>
        <v>77.8688524590164</v>
      </c>
      <c r="H127" s="155">
        <f>'Feuil1 ne pas supprimer'!H112</f>
        <v>13</v>
      </c>
      <c r="I127" s="156">
        <f>'Feuil1 ne pas supprimer'!I112</f>
        <v>1032</v>
      </c>
      <c r="J127" s="121">
        <f>'Feuil1 ne pas supprimer'!K112</f>
        <v>296</v>
      </c>
      <c r="K127" s="42">
        <f t="shared" si="47"/>
        <v>28.68217054263566</v>
      </c>
      <c r="L127" s="121">
        <f>'Feuil1 ne pas supprimer'!N112</f>
        <v>439</v>
      </c>
      <c r="M127" s="42">
        <f t="shared" si="48"/>
        <v>42.53875968992248</v>
      </c>
      <c r="N127" s="121">
        <f>'Feuil1 ne pas supprimer'!Q112</f>
        <v>297</v>
      </c>
      <c r="O127" s="42">
        <f t="shared" si="49"/>
        <v>28.77906976744186</v>
      </c>
      <c r="P127" s="118"/>
      <c r="Q127" s="37"/>
      <c r="R127" s="118"/>
      <c r="S127" s="37"/>
      <c r="T127" s="118"/>
      <c r="U127" s="37"/>
      <c r="V127" s="118"/>
      <c r="W127" s="37"/>
      <c r="X127" s="118"/>
      <c r="Y127" s="37"/>
      <c r="Z127" s="118"/>
      <c r="AA127" s="37"/>
      <c r="AB127" s="17"/>
      <c r="AC127" s="17"/>
      <c r="AD127" s="17"/>
      <c r="AE127" s="17"/>
      <c r="AF127" s="17"/>
      <c r="AG127" s="17"/>
      <c r="AH127" s="17"/>
      <c r="AI127" s="17"/>
      <c r="AJ127" s="17"/>
    </row>
    <row r="128" spans="1:36" s="133" customFormat="1" ht="15">
      <c r="A128" s="133" t="s">
        <v>98</v>
      </c>
      <c r="B128" s="133" t="str">
        <f>'Feuil1 ne pas supprimer'!C113</f>
        <v>Punaauia</v>
      </c>
      <c r="C128" s="133">
        <f>'Feuil1 ne pas supprimer'!D113</f>
        <v>7</v>
      </c>
      <c r="D128" s="155">
        <f>'Feuil1 ne pas supprimer'!E113</f>
        <v>1238</v>
      </c>
      <c r="E128" s="155">
        <f>'Feuil1 ne pas supprimer'!F113</f>
        <v>947</v>
      </c>
      <c r="F128" s="155">
        <f t="shared" si="50"/>
        <v>291</v>
      </c>
      <c r="G128" s="154">
        <f t="shared" si="42"/>
        <v>76.49434571890146</v>
      </c>
      <c r="H128" s="155">
        <f>'Feuil1 ne pas supprimer'!H113</f>
        <v>7</v>
      </c>
      <c r="I128" s="156">
        <f>'Feuil1 ne pas supprimer'!I113</f>
        <v>940</v>
      </c>
      <c r="J128" s="121">
        <f>'Feuil1 ne pas supprimer'!K113</f>
        <v>158</v>
      </c>
      <c r="K128" s="42">
        <f t="shared" si="47"/>
        <v>16.80851063829787</v>
      </c>
      <c r="L128" s="121">
        <f>'Feuil1 ne pas supprimer'!N113</f>
        <v>386</v>
      </c>
      <c r="M128" s="42">
        <f t="shared" si="48"/>
        <v>41.06382978723404</v>
      </c>
      <c r="N128" s="121">
        <f>'Feuil1 ne pas supprimer'!Q113</f>
        <v>396</v>
      </c>
      <c r="O128" s="42">
        <f t="shared" si="49"/>
        <v>42.12765957446808</v>
      </c>
      <c r="P128" s="118"/>
      <c r="Q128" s="37"/>
      <c r="R128" s="118"/>
      <c r="S128" s="37"/>
      <c r="T128" s="118"/>
      <c r="U128" s="37"/>
      <c r="V128" s="118"/>
      <c r="W128" s="37"/>
      <c r="X128" s="118"/>
      <c r="Y128" s="37"/>
      <c r="Z128" s="118"/>
      <c r="AA128" s="37"/>
      <c r="AB128" s="17"/>
      <c r="AC128" s="17"/>
      <c r="AD128" s="17"/>
      <c r="AE128" s="17"/>
      <c r="AF128" s="17"/>
      <c r="AG128" s="17"/>
      <c r="AH128" s="17"/>
      <c r="AI128" s="17"/>
      <c r="AJ128" s="17"/>
    </row>
    <row r="129" spans="1:36" s="133" customFormat="1" ht="15">
      <c r="A129" s="133" t="s">
        <v>98</v>
      </c>
      <c r="B129" s="133" t="str">
        <f>'Feuil1 ne pas supprimer'!C114</f>
        <v>Punaauia</v>
      </c>
      <c r="C129" s="133">
        <f>'Feuil1 ne pas supprimer'!D114</f>
        <v>8</v>
      </c>
      <c r="D129" s="155">
        <f>'Feuil1 ne pas supprimer'!E114</f>
        <v>1132</v>
      </c>
      <c r="E129" s="155">
        <f>'Feuil1 ne pas supprimer'!F114</f>
        <v>933</v>
      </c>
      <c r="F129" s="155">
        <f t="shared" si="50"/>
        <v>199</v>
      </c>
      <c r="G129" s="154">
        <f t="shared" si="42"/>
        <v>82.42049469964664</v>
      </c>
      <c r="H129" s="155">
        <f>'Feuil1 ne pas supprimer'!H114</f>
        <v>12</v>
      </c>
      <c r="I129" s="156">
        <f>'Feuil1 ne pas supprimer'!I114</f>
        <v>921</v>
      </c>
      <c r="J129" s="121">
        <f>'Feuil1 ne pas supprimer'!K114</f>
        <v>264</v>
      </c>
      <c r="K129" s="42">
        <f t="shared" si="47"/>
        <v>28.664495114006517</v>
      </c>
      <c r="L129" s="121">
        <f>'Feuil1 ne pas supprimer'!N114</f>
        <v>335</v>
      </c>
      <c r="M129" s="42">
        <f t="shared" si="48"/>
        <v>36.37350705754614</v>
      </c>
      <c r="N129" s="121">
        <f>'Feuil1 ne pas supprimer'!Q114</f>
        <v>322</v>
      </c>
      <c r="O129" s="42">
        <f t="shared" si="49"/>
        <v>34.96199782844734</v>
      </c>
      <c r="P129" s="118"/>
      <c r="Q129" s="37"/>
      <c r="R129" s="118"/>
      <c r="S129" s="37"/>
      <c r="T129" s="118"/>
      <c r="U129" s="37"/>
      <c r="V129" s="118"/>
      <c r="W129" s="37"/>
      <c r="X129" s="118"/>
      <c r="Y129" s="37"/>
      <c r="Z129" s="118"/>
      <c r="AA129" s="37"/>
      <c r="AB129" s="17"/>
      <c r="AC129" s="17"/>
      <c r="AD129" s="17"/>
      <c r="AE129" s="17"/>
      <c r="AF129" s="17"/>
      <c r="AG129" s="17"/>
      <c r="AH129" s="17"/>
      <c r="AI129" s="17"/>
      <c r="AJ129" s="17"/>
    </row>
    <row r="130" spans="1:36" s="133" customFormat="1" ht="15">
      <c r="A130" s="133" t="s">
        <v>98</v>
      </c>
      <c r="B130" s="133" t="str">
        <f>'Feuil1 ne pas supprimer'!C115</f>
        <v>Punaauia</v>
      </c>
      <c r="C130" s="133">
        <f>'Feuil1 ne pas supprimer'!D115</f>
        <v>9</v>
      </c>
      <c r="D130" s="155">
        <f>'Feuil1 ne pas supprimer'!E115</f>
        <v>1292</v>
      </c>
      <c r="E130" s="155">
        <f>'Feuil1 ne pas supprimer'!F115</f>
        <v>997</v>
      </c>
      <c r="F130" s="155">
        <f t="shared" si="50"/>
        <v>295</v>
      </c>
      <c r="G130" s="154">
        <f t="shared" si="42"/>
        <v>77.1671826625387</v>
      </c>
      <c r="H130" s="155">
        <f>'Feuil1 ne pas supprimer'!H115</f>
        <v>17</v>
      </c>
      <c r="I130" s="156">
        <f>'Feuil1 ne pas supprimer'!I115</f>
        <v>980</v>
      </c>
      <c r="J130" s="121">
        <f>'Feuil1 ne pas supprimer'!K115</f>
        <v>284</v>
      </c>
      <c r="K130" s="42">
        <f t="shared" si="47"/>
        <v>28.97959183673469</v>
      </c>
      <c r="L130" s="121">
        <f>'Feuil1 ne pas supprimer'!N115</f>
        <v>400</v>
      </c>
      <c r="M130" s="42">
        <f t="shared" si="48"/>
        <v>40.816326530612244</v>
      </c>
      <c r="N130" s="121">
        <f>'Feuil1 ne pas supprimer'!Q115</f>
        <v>296</v>
      </c>
      <c r="O130" s="42">
        <f t="shared" si="49"/>
        <v>30.20408163265306</v>
      </c>
      <c r="P130" s="118"/>
      <c r="Q130" s="37"/>
      <c r="R130" s="118"/>
      <c r="S130" s="37"/>
      <c r="T130" s="118"/>
      <c r="U130" s="37"/>
      <c r="V130" s="118"/>
      <c r="W130" s="37"/>
      <c r="X130" s="118"/>
      <c r="Y130" s="37"/>
      <c r="Z130" s="118"/>
      <c r="AA130" s="37"/>
      <c r="AB130" s="17"/>
      <c r="AC130" s="17"/>
      <c r="AD130" s="17"/>
      <c r="AE130" s="17"/>
      <c r="AF130" s="17"/>
      <c r="AG130" s="17"/>
      <c r="AH130" s="17"/>
      <c r="AI130" s="17"/>
      <c r="AJ130" s="17"/>
    </row>
    <row r="131" spans="1:36" s="133" customFormat="1" ht="15">
      <c r="A131" s="133" t="s">
        <v>98</v>
      </c>
      <c r="B131" s="133" t="str">
        <f>'Feuil1 ne pas supprimer'!C116</f>
        <v>Punaauia</v>
      </c>
      <c r="C131" s="133">
        <f>'Feuil1 ne pas supprimer'!D116</f>
        <v>10</v>
      </c>
      <c r="D131" s="155">
        <f>'Feuil1 ne pas supprimer'!E116</f>
        <v>1260</v>
      </c>
      <c r="E131" s="155">
        <f>'Feuil1 ne pas supprimer'!F116</f>
        <v>931</v>
      </c>
      <c r="F131" s="155">
        <f t="shared" si="50"/>
        <v>329</v>
      </c>
      <c r="G131" s="154">
        <f t="shared" si="42"/>
        <v>73.88888888888889</v>
      </c>
      <c r="H131" s="155">
        <f>'Feuil1 ne pas supprimer'!H116</f>
        <v>18</v>
      </c>
      <c r="I131" s="156">
        <f>'Feuil1 ne pas supprimer'!I116</f>
        <v>913</v>
      </c>
      <c r="J131" s="121">
        <f>'Feuil1 ne pas supprimer'!K116</f>
        <v>248</v>
      </c>
      <c r="K131" s="42">
        <f t="shared" si="47"/>
        <v>27.163198247535597</v>
      </c>
      <c r="L131" s="121">
        <f>'Feuil1 ne pas supprimer'!N116</f>
        <v>391</v>
      </c>
      <c r="M131" s="42">
        <f t="shared" si="48"/>
        <v>42.82584884994524</v>
      </c>
      <c r="N131" s="121">
        <f>'Feuil1 ne pas supprimer'!Q116</f>
        <v>274</v>
      </c>
      <c r="O131" s="42">
        <f t="shared" si="49"/>
        <v>30.01095290251917</v>
      </c>
      <c r="P131" s="118"/>
      <c r="Q131" s="37"/>
      <c r="R131" s="118"/>
      <c r="S131" s="37"/>
      <c r="T131" s="118"/>
      <c r="U131" s="37"/>
      <c r="V131" s="118"/>
      <c r="W131" s="37"/>
      <c r="X131" s="118"/>
      <c r="Y131" s="37"/>
      <c r="Z131" s="118"/>
      <c r="AA131" s="37"/>
      <c r="AB131" s="17"/>
      <c r="AC131" s="17"/>
      <c r="AD131" s="17"/>
      <c r="AE131" s="17"/>
      <c r="AF131" s="17"/>
      <c r="AG131" s="17"/>
      <c r="AH131" s="17"/>
      <c r="AI131" s="17"/>
      <c r="AJ131" s="17"/>
    </row>
    <row r="132" spans="1:36" s="133" customFormat="1" ht="15">
      <c r="A132" s="133" t="s">
        <v>98</v>
      </c>
      <c r="B132" s="133" t="str">
        <f>'Feuil1 ne pas supprimer'!C117</f>
        <v>Punaauia</v>
      </c>
      <c r="C132" s="133">
        <f>'Feuil1 ne pas supprimer'!D117</f>
        <v>11</v>
      </c>
      <c r="D132" s="155">
        <f>'Feuil1 ne pas supprimer'!E117</f>
        <v>1387</v>
      </c>
      <c r="E132" s="155">
        <f>'Feuil1 ne pas supprimer'!F117</f>
        <v>1045</v>
      </c>
      <c r="F132" s="155">
        <f t="shared" si="50"/>
        <v>342</v>
      </c>
      <c r="G132" s="154">
        <f t="shared" si="42"/>
        <v>75.34246575342466</v>
      </c>
      <c r="H132" s="155">
        <f>'Feuil1 ne pas supprimer'!H117</f>
        <v>8</v>
      </c>
      <c r="I132" s="156">
        <f>'Feuil1 ne pas supprimer'!I117</f>
        <v>1037</v>
      </c>
      <c r="J132" s="121">
        <f>'Feuil1 ne pas supprimer'!K117</f>
        <v>182</v>
      </c>
      <c r="K132" s="42">
        <f t="shared" si="47"/>
        <v>17.55062680810029</v>
      </c>
      <c r="L132" s="121">
        <f>'Feuil1 ne pas supprimer'!N117</f>
        <v>468</v>
      </c>
      <c r="M132" s="42">
        <f t="shared" si="48"/>
        <v>45.130183220829316</v>
      </c>
      <c r="N132" s="121">
        <f>'Feuil1 ne pas supprimer'!Q117</f>
        <v>387</v>
      </c>
      <c r="O132" s="42">
        <f t="shared" si="49"/>
        <v>37.319189971070394</v>
      </c>
      <c r="P132" s="118"/>
      <c r="Q132" s="37"/>
      <c r="R132" s="118"/>
      <c r="S132" s="37"/>
      <c r="T132" s="118"/>
      <c r="U132" s="37"/>
      <c r="V132" s="118"/>
      <c r="W132" s="37"/>
      <c r="X132" s="118"/>
      <c r="Y132" s="37"/>
      <c r="Z132" s="118"/>
      <c r="AA132" s="37"/>
      <c r="AB132" s="17"/>
      <c r="AC132" s="17"/>
      <c r="AD132" s="17"/>
      <c r="AE132" s="17"/>
      <c r="AF132" s="17"/>
      <c r="AG132" s="17"/>
      <c r="AH132" s="17"/>
      <c r="AI132" s="17"/>
      <c r="AJ132" s="17"/>
    </row>
    <row r="133" spans="1:36" s="133" customFormat="1" ht="15">
      <c r="A133" s="133" t="s">
        <v>98</v>
      </c>
      <c r="B133" s="133" t="str">
        <f>'Feuil1 ne pas supprimer'!C118</f>
        <v>Punaauia</v>
      </c>
      <c r="C133" s="133">
        <f>'Feuil1 ne pas supprimer'!D118</f>
        <v>12</v>
      </c>
      <c r="D133" s="155">
        <f>'Feuil1 ne pas supprimer'!E118</f>
        <v>1179</v>
      </c>
      <c r="E133" s="155">
        <f>'Feuil1 ne pas supprimer'!F118</f>
        <v>918</v>
      </c>
      <c r="F133" s="155">
        <f t="shared" si="50"/>
        <v>261</v>
      </c>
      <c r="G133" s="154">
        <f t="shared" si="42"/>
        <v>77.86259541984732</v>
      </c>
      <c r="H133" s="155">
        <f>'Feuil1 ne pas supprimer'!H118</f>
        <v>9</v>
      </c>
      <c r="I133" s="156">
        <f>'Feuil1 ne pas supprimer'!I118</f>
        <v>909</v>
      </c>
      <c r="J133" s="121">
        <f>'Feuil1 ne pas supprimer'!K118</f>
        <v>216</v>
      </c>
      <c r="K133" s="42">
        <f t="shared" si="47"/>
        <v>23.762376237623762</v>
      </c>
      <c r="L133" s="121">
        <f>'Feuil1 ne pas supprimer'!N118</f>
        <v>355</v>
      </c>
      <c r="M133" s="42">
        <f t="shared" si="48"/>
        <v>39.05390539053906</v>
      </c>
      <c r="N133" s="121">
        <f>'Feuil1 ne pas supprimer'!Q118</f>
        <v>338</v>
      </c>
      <c r="O133" s="42">
        <f t="shared" si="49"/>
        <v>37.18371837183718</v>
      </c>
      <c r="P133" s="118"/>
      <c r="Q133" s="37"/>
      <c r="R133" s="118"/>
      <c r="S133" s="37"/>
      <c r="T133" s="118"/>
      <c r="U133" s="37"/>
      <c r="V133" s="118"/>
      <c r="W133" s="37"/>
      <c r="X133" s="118"/>
      <c r="Y133" s="37"/>
      <c r="Z133" s="118"/>
      <c r="AA133" s="37"/>
      <c r="AB133" s="17"/>
      <c r="AC133" s="17"/>
      <c r="AD133" s="17"/>
      <c r="AE133" s="17"/>
      <c r="AF133" s="17"/>
      <c r="AG133" s="17"/>
      <c r="AH133" s="17"/>
      <c r="AI133" s="17"/>
      <c r="AJ133" s="17"/>
    </row>
    <row r="134" spans="1:36" s="133" customFormat="1" ht="15">
      <c r="A134" s="133" t="s">
        <v>98</v>
      </c>
      <c r="B134" s="133" t="str">
        <f>'Feuil1 ne pas supprimer'!C119</f>
        <v>Punaauia</v>
      </c>
      <c r="C134" s="133">
        <f>'Feuil1 ne pas supprimer'!D119</f>
        <v>13</v>
      </c>
      <c r="D134" s="155">
        <f>'Feuil1 ne pas supprimer'!E119</f>
        <v>1098</v>
      </c>
      <c r="E134" s="155">
        <f>'Feuil1 ne pas supprimer'!F119</f>
        <v>824</v>
      </c>
      <c r="F134" s="155">
        <f t="shared" si="50"/>
        <v>274</v>
      </c>
      <c r="G134" s="154">
        <f t="shared" si="42"/>
        <v>75.0455373406193</v>
      </c>
      <c r="H134" s="155">
        <f>'Feuil1 ne pas supprimer'!H119</f>
        <v>0</v>
      </c>
      <c r="I134" s="156">
        <f>'Feuil1 ne pas supprimer'!I119</f>
        <v>824</v>
      </c>
      <c r="J134" s="121">
        <f>'Feuil1 ne pas supprimer'!K119</f>
        <v>160</v>
      </c>
      <c r="K134" s="42">
        <f t="shared" si="47"/>
        <v>19.41747572815534</v>
      </c>
      <c r="L134" s="121">
        <f>'Feuil1 ne pas supprimer'!N119</f>
        <v>358</v>
      </c>
      <c r="M134" s="42">
        <f t="shared" si="48"/>
        <v>43.44660194174757</v>
      </c>
      <c r="N134" s="121">
        <f>'Feuil1 ne pas supprimer'!Q119</f>
        <v>306</v>
      </c>
      <c r="O134" s="42">
        <f t="shared" si="49"/>
        <v>37.13592233009709</v>
      </c>
      <c r="P134" s="118"/>
      <c r="Q134" s="37"/>
      <c r="R134" s="118"/>
      <c r="S134" s="37"/>
      <c r="T134" s="118"/>
      <c r="U134" s="37"/>
      <c r="V134" s="118"/>
      <c r="W134" s="37"/>
      <c r="X134" s="118"/>
      <c r="Y134" s="37"/>
      <c r="Z134" s="118"/>
      <c r="AA134" s="37"/>
      <c r="AB134" s="17"/>
      <c r="AC134" s="17"/>
      <c r="AD134" s="17"/>
      <c r="AE134" s="17"/>
      <c r="AF134" s="17"/>
      <c r="AG134" s="17"/>
      <c r="AH134" s="17"/>
      <c r="AI134" s="17"/>
      <c r="AJ134" s="17"/>
    </row>
    <row r="135" spans="1:36" s="133" customFormat="1" ht="15">
      <c r="A135" s="133" t="s">
        <v>98</v>
      </c>
      <c r="B135" s="157" t="str">
        <f>'Feuil1 ne pas supprimer'!C120</f>
        <v>Punaauia</v>
      </c>
      <c r="C135" s="157">
        <f>'Feuil1 ne pas supprimer'!D120</f>
        <v>14</v>
      </c>
      <c r="D135" s="158">
        <f>'Feuil1 ne pas supprimer'!E120</f>
        <v>1162</v>
      </c>
      <c r="E135" s="155">
        <f>'Feuil1 ne pas supprimer'!F120</f>
        <v>858</v>
      </c>
      <c r="F135" s="158">
        <f t="shared" si="50"/>
        <v>304</v>
      </c>
      <c r="G135" s="160">
        <f t="shared" si="42"/>
        <v>73.8382099827883</v>
      </c>
      <c r="H135" s="155">
        <f>'Feuil1 ne pas supprimer'!H120</f>
        <v>13</v>
      </c>
      <c r="I135" s="156">
        <f>'Feuil1 ne pas supprimer'!I120</f>
        <v>845</v>
      </c>
      <c r="J135" s="137">
        <f>'Feuil1 ne pas supprimer'!K120</f>
        <v>119</v>
      </c>
      <c r="K135" s="138">
        <f t="shared" si="47"/>
        <v>14.082840236686389</v>
      </c>
      <c r="L135" s="121">
        <f>'Feuil1 ne pas supprimer'!N120</f>
        <v>389</v>
      </c>
      <c r="M135" s="138">
        <f t="shared" si="48"/>
        <v>46.03550295857988</v>
      </c>
      <c r="N135" s="121">
        <f>'Feuil1 ne pas supprimer'!Q120</f>
        <v>337</v>
      </c>
      <c r="O135" s="138">
        <f t="shared" si="49"/>
        <v>39.88165680473373</v>
      </c>
      <c r="P135" s="118"/>
      <c r="Q135" s="37"/>
      <c r="R135" s="118"/>
      <c r="S135" s="37"/>
      <c r="T135" s="118"/>
      <c r="U135" s="37"/>
      <c r="V135" s="118"/>
      <c r="W135" s="37"/>
      <c r="X135" s="118"/>
      <c r="Y135" s="37"/>
      <c r="Z135" s="118"/>
      <c r="AA135" s="37"/>
      <c r="AB135" s="17"/>
      <c r="AC135" s="17"/>
      <c r="AD135" s="17"/>
      <c r="AE135" s="17"/>
      <c r="AF135" s="17"/>
      <c r="AG135" s="17"/>
      <c r="AH135" s="17"/>
      <c r="AI135" s="17"/>
      <c r="AJ135" s="17"/>
    </row>
    <row r="136" spans="1:36" ht="15">
      <c r="A136" s="13" t="s">
        <v>100</v>
      </c>
      <c r="B136" s="3" t="s">
        <v>39</v>
      </c>
      <c r="C136" s="3"/>
      <c r="D136" s="91">
        <f>SUM(D137:D141)</f>
        <v>6715</v>
      </c>
      <c r="E136" s="92">
        <f>SUM(E137:E141)</f>
        <v>4883</v>
      </c>
      <c r="F136" s="91">
        <f aca="true" t="shared" si="51" ref="F136:F143">D136-E136</f>
        <v>1832</v>
      </c>
      <c r="G136" s="14">
        <f>E136/D136*100</f>
        <v>72.71779597915116</v>
      </c>
      <c r="H136" s="92">
        <f>E136-I136</f>
        <v>26</v>
      </c>
      <c r="I136" s="98">
        <f>SUM(I137:I141)</f>
        <v>4857</v>
      </c>
      <c r="J136" s="91">
        <f>SUM(J137:J141)</f>
        <v>1480</v>
      </c>
      <c r="K136" s="16">
        <f>J136/$I136*100</f>
        <v>30.471484455425156</v>
      </c>
      <c r="L136" s="92">
        <f>SUM(L137:L141)</f>
        <v>1202</v>
      </c>
      <c r="M136" s="16">
        <f>L136/$I136*100</f>
        <v>24.747786699608813</v>
      </c>
      <c r="N136" s="92">
        <f>SUM(N137:N141)</f>
        <v>2175</v>
      </c>
      <c r="O136" s="16">
        <f>N136/$I136*100</f>
        <v>44.78072884496603</v>
      </c>
      <c r="P136" s="120"/>
      <c r="Q136" s="153"/>
      <c r="R136" s="120"/>
      <c r="S136" s="153"/>
      <c r="T136" s="120"/>
      <c r="U136" s="153"/>
      <c r="V136" s="120"/>
      <c r="W136" s="153"/>
      <c r="X136" s="120"/>
      <c r="Y136" s="153"/>
      <c r="Z136" s="120"/>
      <c r="AA136" s="153"/>
      <c r="AB136" s="17"/>
      <c r="AC136" s="17"/>
      <c r="AD136" s="17"/>
      <c r="AE136" s="17"/>
      <c r="AF136" s="17"/>
      <c r="AG136" s="17"/>
      <c r="AH136" s="17"/>
      <c r="AI136" s="17"/>
      <c r="AJ136" s="17"/>
    </row>
    <row r="137" spans="1:36" s="133" customFormat="1" ht="15">
      <c r="A137" s="133" t="s">
        <v>100</v>
      </c>
      <c r="B137" s="133" t="str">
        <f>'Feuil1 ne pas supprimer'!C121</f>
        <v>Bora-Bora</v>
      </c>
      <c r="C137" s="133">
        <f>'Feuil1 ne pas supprimer'!D121</f>
        <v>1</v>
      </c>
      <c r="D137" s="155">
        <f>'Feuil1 ne pas supprimer'!E121</f>
        <v>1519</v>
      </c>
      <c r="E137" s="155">
        <f>'Feuil1 ne pas supprimer'!F121</f>
        <v>1076</v>
      </c>
      <c r="F137" s="161">
        <f t="shared" si="51"/>
        <v>443</v>
      </c>
      <c r="G137" s="154">
        <f t="shared" si="42"/>
        <v>70.83607636603028</v>
      </c>
      <c r="H137" s="155">
        <f>'Feuil1 ne pas supprimer'!H121</f>
        <v>6</v>
      </c>
      <c r="I137" s="156">
        <f>'Feuil1 ne pas supprimer'!I121</f>
        <v>1070</v>
      </c>
      <c r="J137" s="121">
        <f>'Feuil1 ne pas supprimer'!K121</f>
        <v>327</v>
      </c>
      <c r="K137" s="42">
        <f>J137/I137*100</f>
        <v>30.560747663551403</v>
      </c>
      <c r="L137" s="121">
        <f>'Feuil1 ne pas supprimer'!N121</f>
        <v>249</v>
      </c>
      <c r="M137" s="42">
        <f>L137/I137*100</f>
        <v>23.271028037383175</v>
      </c>
      <c r="N137" s="121">
        <f>'Feuil1 ne pas supprimer'!Q121</f>
        <v>494</v>
      </c>
      <c r="O137" s="42">
        <f>N137/I137*100</f>
        <v>46.16822429906542</v>
      </c>
      <c r="P137" s="118"/>
      <c r="Q137" s="37"/>
      <c r="R137" s="118"/>
      <c r="S137" s="37"/>
      <c r="T137" s="118"/>
      <c r="U137" s="37"/>
      <c r="V137" s="118"/>
      <c r="W137" s="37"/>
      <c r="X137" s="118"/>
      <c r="Y137" s="37"/>
      <c r="Z137" s="118"/>
      <c r="AA137" s="37"/>
      <c r="AB137" s="17"/>
      <c r="AC137" s="17"/>
      <c r="AD137" s="17"/>
      <c r="AE137" s="17"/>
      <c r="AF137" s="17"/>
      <c r="AG137" s="17"/>
      <c r="AH137" s="17"/>
      <c r="AI137" s="17"/>
      <c r="AJ137" s="17"/>
    </row>
    <row r="138" spans="1:36" s="133" customFormat="1" ht="15">
      <c r="A138" s="133" t="s">
        <v>100</v>
      </c>
      <c r="B138" s="133" t="str">
        <f>'Feuil1 ne pas supprimer'!C122</f>
        <v>Bora-Bora</v>
      </c>
      <c r="C138" s="133">
        <f>'Feuil1 ne pas supprimer'!D122</f>
        <v>2</v>
      </c>
      <c r="D138" s="155">
        <f>'Feuil1 ne pas supprimer'!E122</f>
        <v>1705</v>
      </c>
      <c r="E138" s="155">
        <f>'Feuil1 ne pas supprimer'!F122</f>
        <v>1221</v>
      </c>
      <c r="F138" s="161">
        <f t="shared" si="51"/>
        <v>484</v>
      </c>
      <c r="G138" s="154">
        <f t="shared" si="42"/>
        <v>71.61290322580646</v>
      </c>
      <c r="H138" s="155">
        <f>'Feuil1 ne pas supprimer'!H122</f>
        <v>6</v>
      </c>
      <c r="I138" s="156">
        <f>'Feuil1 ne pas supprimer'!I122</f>
        <v>1215</v>
      </c>
      <c r="J138" s="121">
        <f>'Feuil1 ne pas supprimer'!K122</f>
        <v>350</v>
      </c>
      <c r="K138" s="42">
        <f>J138/I138*100</f>
        <v>28.80658436213992</v>
      </c>
      <c r="L138" s="121">
        <f>'Feuil1 ne pas supprimer'!N122</f>
        <v>300</v>
      </c>
      <c r="M138" s="42">
        <f>L138/I138*100</f>
        <v>24.691358024691358</v>
      </c>
      <c r="N138" s="121">
        <f>'Feuil1 ne pas supprimer'!Q122</f>
        <v>565</v>
      </c>
      <c r="O138" s="42">
        <f>N138/I138*100</f>
        <v>46.50205761316872</v>
      </c>
      <c r="P138" s="118"/>
      <c r="Q138" s="37"/>
      <c r="R138" s="118"/>
      <c r="S138" s="37"/>
      <c r="T138" s="118"/>
      <c r="U138" s="37"/>
      <c r="V138" s="118"/>
      <c r="W138" s="37"/>
      <c r="X138" s="118"/>
      <c r="Y138" s="37"/>
      <c r="Z138" s="118"/>
      <c r="AA138" s="37"/>
      <c r="AB138" s="17"/>
      <c r="AC138" s="17"/>
      <c r="AD138" s="17"/>
      <c r="AE138" s="17"/>
      <c r="AF138" s="17"/>
      <c r="AG138" s="17"/>
      <c r="AH138" s="17"/>
      <c r="AI138" s="17"/>
      <c r="AJ138" s="17"/>
    </row>
    <row r="139" spans="1:36" s="133" customFormat="1" ht="15">
      <c r="A139" s="133" t="s">
        <v>100</v>
      </c>
      <c r="B139" s="133" t="str">
        <f>'Feuil1 ne pas supprimer'!C123</f>
        <v>Bora-Bora</v>
      </c>
      <c r="C139" s="133">
        <f>'Feuil1 ne pas supprimer'!D123</f>
        <v>3</v>
      </c>
      <c r="D139" s="155">
        <f>'Feuil1 ne pas supprimer'!E123</f>
        <v>1006</v>
      </c>
      <c r="E139" s="155">
        <f>'Feuil1 ne pas supprimer'!F123</f>
        <v>743</v>
      </c>
      <c r="F139" s="161">
        <f t="shared" si="51"/>
        <v>263</v>
      </c>
      <c r="G139" s="154">
        <f t="shared" si="42"/>
        <v>73.8568588469185</v>
      </c>
      <c r="H139" s="155">
        <f>'Feuil1 ne pas supprimer'!H123</f>
        <v>4</v>
      </c>
      <c r="I139" s="156">
        <f>'Feuil1 ne pas supprimer'!I123</f>
        <v>739</v>
      </c>
      <c r="J139" s="121">
        <f>'Feuil1 ne pas supprimer'!K123</f>
        <v>223</v>
      </c>
      <c r="K139" s="42">
        <f>J139/I139*100</f>
        <v>30.17591339648173</v>
      </c>
      <c r="L139" s="121">
        <f>'Feuil1 ne pas supprimer'!N123</f>
        <v>173</v>
      </c>
      <c r="M139" s="42">
        <f>L139/I139*100</f>
        <v>23.410013531799727</v>
      </c>
      <c r="N139" s="121">
        <f>'Feuil1 ne pas supprimer'!Q123</f>
        <v>343</v>
      </c>
      <c r="O139" s="42">
        <f>N139/I139*100</f>
        <v>46.41407307171853</v>
      </c>
      <c r="P139" s="118"/>
      <c r="Q139" s="37"/>
      <c r="R139" s="118"/>
      <c r="S139" s="37"/>
      <c r="T139" s="118"/>
      <c r="U139" s="37"/>
      <c r="V139" s="118"/>
      <c r="W139" s="37"/>
      <c r="X139" s="118"/>
      <c r="Y139" s="37"/>
      <c r="Z139" s="118"/>
      <c r="AA139" s="37"/>
      <c r="AB139" s="17"/>
      <c r="AC139" s="17"/>
      <c r="AD139" s="17"/>
      <c r="AE139" s="17"/>
      <c r="AF139" s="17"/>
      <c r="AG139" s="17"/>
      <c r="AH139" s="17"/>
      <c r="AI139" s="17"/>
      <c r="AJ139" s="17"/>
    </row>
    <row r="140" spans="1:36" s="133" customFormat="1" ht="15">
      <c r="A140" s="133" t="s">
        <v>100</v>
      </c>
      <c r="B140" s="133" t="str">
        <f>'Feuil1 ne pas supprimer'!C124</f>
        <v>Bora-Bora</v>
      </c>
      <c r="C140" s="133">
        <f>'Feuil1 ne pas supprimer'!D124</f>
        <v>4</v>
      </c>
      <c r="D140" s="155">
        <f>'Feuil1 ne pas supprimer'!E124</f>
        <v>1296</v>
      </c>
      <c r="E140" s="155">
        <f>'Feuil1 ne pas supprimer'!F124</f>
        <v>914</v>
      </c>
      <c r="F140" s="161">
        <f t="shared" si="51"/>
        <v>382</v>
      </c>
      <c r="G140" s="154">
        <f t="shared" si="42"/>
        <v>70.5246913580247</v>
      </c>
      <c r="H140" s="155">
        <f>'Feuil1 ne pas supprimer'!H124</f>
        <v>3</v>
      </c>
      <c r="I140" s="156">
        <f>'Feuil1 ne pas supprimer'!I124</f>
        <v>911</v>
      </c>
      <c r="J140" s="121">
        <f>'Feuil1 ne pas supprimer'!K124</f>
        <v>272</v>
      </c>
      <c r="K140" s="42">
        <f>J140/I140*100</f>
        <v>29.857299670691546</v>
      </c>
      <c r="L140" s="121">
        <f>'Feuil1 ne pas supprimer'!N124</f>
        <v>216</v>
      </c>
      <c r="M140" s="42">
        <f>L140/I140*100</f>
        <v>23.71020856201976</v>
      </c>
      <c r="N140" s="121">
        <f>'Feuil1 ne pas supprimer'!Q124</f>
        <v>423</v>
      </c>
      <c r="O140" s="42">
        <f>N140/I140*100</f>
        <v>46.43249176728869</v>
      </c>
      <c r="P140" s="118"/>
      <c r="Q140" s="37"/>
      <c r="R140" s="118"/>
      <c r="S140" s="37"/>
      <c r="T140" s="118"/>
      <c r="U140" s="37"/>
      <c r="V140" s="118"/>
      <c r="W140" s="37"/>
      <c r="X140" s="118"/>
      <c r="Y140" s="37"/>
      <c r="Z140" s="118"/>
      <c r="AA140" s="37"/>
      <c r="AB140" s="17"/>
      <c r="AC140" s="17"/>
      <c r="AD140" s="17"/>
      <c r="AE140" s="17"/>
      <c r="AF140" s="17"/>
      <c r="AG140" s="17"/>
      <c r="AH140" s="17"/>
      <c r="AI140" s="17"/>
      <c r="AJ140" s="17"/>
    </row>
    <row r="141" spans="1:36" s="133" customFormat="1" ht="15">
      <c r="A141" s="133" t="s">
        <v>100</v>
      </c>
      <c r="B141" s="133" t="str">
        <f>'Feuil1 ne pas supprimer'!C125</f>
        <v>Bora-Bora</v>
      </c>
      <c r="C141" s="133">
        <f>'Feuil1 ne pas supprimer'!D125</f>
        <v>5</v>
      </c>
      <c r="D141" s="155">
        <f>'Feuil1 ne pas supprimer'!E125</f>
        <v>1189</v>
      </c>
      <c r="E141" s="155">
        <f>'Feuil1 ne pas supprimer'!F125</f>
        <v>929</v>
      </c>
      <c r="F141" s="161">
        <f t="shared" si="51"/>
        <v>260</v>
      </c>
      <c r="G141" s="154">
        <f t="shared" si="42"/>
        <v>78.13288477712364</v>
      </c>
      <c r="H141" s="155">
        <f>'Feuil1 ne pas supprimer'!H125</f>
        <v>7</v>
      </c>
      <c r="I141" s="156">
        <f>'Feuil1 ne pas supprimer'!I125</f>
        <v>922</v>
      </c>
      <c r="J141" s="121">
        <f>'Feuil1 ne pas supprimer'!K125</f>
        <v>308</v>
      </c>
      <c r="K141" s="42">
        <f>J141/I141*100</f>
        <v>33.40563991323211</v>
      </c>
      <c r="L141" s="121">
        <f>'Feuil1 ne pas supprimer'!N125</f>
        <v>264</v>
      </c>
      <c r="M141" s="42">
        <f>L141/I141*100</f>
        <v>28.633405639913235</v>
      </c>
      <c r="N141" s="121">
        <f>'Feuil1 ne pas supprimer'!Q125</f>
        <v>350</v>
      </c>
      <c r="O141" s="42">
        <f>N141/I141*100</f>
        <v>37.960954446854664</v>
      </c>
      <c r="P141" s="118"/>
      <c r="Q141" s="37"/>
      <c r="R141" s="118"/>
      <c r="S141" s="37"/>
      <c r="T141" s="118"/>
      <c r="U141" s="37"/>
      <c r="V141" s="118"/>
      <c r="W141" s="37"/>
      <c r="X141" s="118"/>
      <c r="Y141" s="37"/>
      <c r="Z141" s="118"/>
      <c r="AA141" s="37"/>
      <c r="AB141" s="17"/>
      <c r="AC141" s="17"/>
      <c r="AD141" s="17"/>
      <c r="AE141" s="17"/>
      <c r="AF141" s="17"/>
      <c r="AG141" s="17"/>
      <c r="AH141" s="17"/>
      <c r="AI141" s="17"/>
      <c r="AJ141" s="17"/>
    </row>
    <row r="142" spans="1:27" ht="15">
      <c r="A142" s="3" t="s">
        <v>100</v>
      </c>
      <c r="B142" s="3" t="s">
        <v>40</v>
      </c>
      <c r="C142" s="3"/>
      <c r="D142" s="91">
        <f>SUM(D143:D150)</f>
        <v>4939</v>
      </c>
      <c r="E142" s="91">
        <f>SUM(E143:E150)</f>
        <v>3959</v>
      </c>
      <c r="F142" s="91">
        <f t="shared" si="51"/>
        <v>980</v>
      </c>
      <c r="G142" s="14">
        <f>E142/D142*100</f>
        <v>80.1579267058109</v>
      </c>
      <c r="H142" s="91">
        <f>E142-I142</f>
        <v>34</v>
      </c>
      <c r="I142" s="97">
        <f>SUM(I143:I150)</f>
        <v>3925</v>
      </c>
      <c r="J142" s="91">
        <f>SUM(J143:J150)</f>
        <v>895</v>
      </c>
      <c r="K142" s="16">
        <f>J142/$I142*100</f>
        <v>22.802547770700638</v>
      </c>
      <c r="L142" s="91">
        <f>SUM(L143:L150)</f>
        <v>1198</v>
      </c>
      <c r="M142" s="16">
        <f>L142/$I142*100</f>
        <v>30.522292993630572</v>
      </c>
      <c r="N142" s="91">
        <f>SUM(N143:N150)</f>
        <v>1832</v>
      </c>
      <c r="O142" s="16">
        <f>N142/$I142*100</f>
        <v>46.67515923566879</v>
      </c>
      <c r="P142" s="120"/>
      <c r="Q142" s="153"/>
      <c r="R142" s="120"/>
      <c r="S142" s="153"/>
      <c r="T142" s="120"/>
      <c r="U142" s="153"/>
      <c r="V142" s="120"/>
      <c r="W142" s="153"/>
      <c r="X142" s="120"/>
      <c r="Y142" s="153"/>
      <c r="Z142" s="120"/>
      <c r="AA142" s="153"/>
    </row>
    <row r="143" spans="1:27" ht="15">
      <c r="A143" s="133" t="s">
        <v>100</v>
      </c>
      <c r="B143" s="133" t="str">
        <f>'Feuil1 ne pas supprimer'!C126</f>
        <v>Huahine</v>
      </c>
      <c r="C143" s="133">
        <f>'Feuil1 ne pas supprimer'!D126</f>
        <v>1</v>
      </c>
      <c r="D143" s="155">
        <f>'Feuil1 ne pas supprimer'!E126</f>
        <v>376</v>
      </c>
      <c r="E143" s="155">
        <f>'Feuil1 ne pas supprimer'!F126</f>
        <v>291</v>
      </c>
      <c r="F143" s="161">
        <f t="shared" si="51"/>
        <v>85</v>
      </c>
      <c r="G143" s="154">
        <f t="shared" si="42"/>
        <v>77.3936170212766</v>
      </c>
      <c r="H143" s="155">
        <f>'Feuil1 ne pas supprimer'!H126</f>
        <v>0</v>
      </c>
      <c r="I143" s="156">
        <f>'Feuil1 ne pas supprimer'!I126</f>
        <v>291</v>
      </c>
      <c r="J143" s="93">
        <f>'Feuil1 ne pas supprimer'!K126</f>
        <v>60</v>
      </c>
      <c r="K143" s="8">
        <f aca="true" t="shared" si="52" ref="K143:K150">J143/I143*100</f>
        <v>20.618556701030926</v>
      </c>
      <c r="L143" s="93">
        <f>'Feuil1 ne pas supprimer'!N126</f>
        <v>59</v>
      </c>
      <c r="M143" s="8">
        <f aca="true" t="shared" si="53" ref="M143:M150">L143/I143*100</f>
        <v>20.274914089347078</v>
      </c>
      <c r="N143" s="93">
        <f>'Feuil1 ne pas supprimer'!Q126</f>
        <v>172</v>
      </c>
      <c r="O143" s="8">
        <f aca="true" t="shared" si="54" ref="O143:O150">N143/I143*100</f>
        <v>59.106529209621996</v>
      </c>
      <c r="P143" s="115"/>
      <c r="Q143" s="141"/>
      <c r="R143" s="115"/>
      <c r="S143" s="141"/>
      <c r="T143" s="115"/>
      <c r="U143" s="141"/>
      <c r="V143" s="115"/>
      <c r="W143" s="141"/>
      <c r="X143" s="115"/>
      <c r="Y143" s="141"/>
      <c r="Z143" s="115"/>
      <c r="AA143" s="141"/>
    </row>
    <row r="144" spans="1:27" ht="15">
      <c r="A144" s="133" t="s">
        <v>100</v>
      </c>
      <c r="B144" s="133" t="str">
        <f>'Feuil1 ne pas supprimer'!C127</f>
        <v>Huahine</v>
      </c>
      <c r="C144" s="133">
        <f>'Feuil1 ne pas supprimer'!D127</f>
        <v>2</v>
      </c>
      <c r="D144" s="155">
        <f>'Feuil1 ne pas supprimer'!E127</f>
        <v>711</v>
      </c>
      <c r="E144" s="155">
        <f>'Feuil1 ne pas supprimer'!F127</f>
        <v>597</v>
      </c>
      <c r="F144" s="161">
        <f aca="true" t="shared" si="55" ref="F144:F150">D144-E144</f>
        <v>114</v>
      </c>
      <c r="G144" s="154">
        <f t="shared" si="42"/>
        <v>83.96624472573839</v>
      </c>
      <c r="H144" s="155">
        <f>'Feuil1 ne pas supprimer'!H127</f>
        <v>3</v>
      </c>
      <c r="I144" s="156">
        <f>'Feuil1 ne pas supprimer'!I127</f>
        <v>594</v>
      </c>
      <c r="J144" s="93">
        <f>'Feuil1 ne pas supprimer'!K127</f>
        <v>107</v>
      </c>
      <c r="K144" s="8">
        <f t="shared" si="52"/>
        <v>18.013468013468014</v>
      </c>
      <c r="L144" s="93">
        <f>'Feuil1 ne pas supprimer'!N127</f>
        <v>255</v>
      </c>
      <c r="M144" s="8">
        <f t="shared" si="53"/>
        <v>42.92929292929293</v>
      </c>
      <c r="N144" s="93">
        <f>'Feuil1 ne pas supprimer'!Q127</f>
        <v>232</v>
      </c>
      <c r="O144" s="8">
        <f t="shared" si="54"/>
        <v>39.05723905723906</v>
      </c>
      <c r="P144" s="115"/>
      <c r="Q144" s="141"/>
      <c r="R144" s="115"/>
      <c r="S144" s="141"/>
      <c r="T144" s="115"/>
      <c r="U144" s="141"/>
      <c r="V144" s="115"/>
      <c r="W144" s="141"/>
      <c r="X144" s="115"/>
      <c r="Y144" s="141"/>
      <c r="Z144" s="115"/>
      <c r="AA144" s="141"/>
    </row>
    <row r="145" spans="1:27" ht="15">
      <c r="A145" s="133" t="s">
        <v>100</v>
      </c>
      <c r="B145" s="133" t="str">
        <f>'Feuil1 ne pas supprimer'!C128</f>
        <v>Huahine</v>
      </c>
      <c r="C145" s="133">
        <f>'Feuil1 ne pas supprimer'!D128</f>
        <v>3</v>
      </c>
      <c r="D145" s="155">
        <f>'Feuil1 ne pas supprimer'!E128</f>
        <v>1459</v>
      </c>
      <c r="E145" s="155">
        <f>'Feuil1 ne pas supprimer'!F128</f>
        <v>1097</v>
      </c>
      <c r="F145" s="161">
        <f t="shared" si="55"/>
        <v>362</v>
      </c>
      <c r="G145" s="154">
        <f t="shared" si="42"/>
        <v>75.18848526387937</v>
      </c>
      <c r="H145" s="155">
        <f>'Feuil1 ne pas supprimer'!H128</f>
        <v>9</v>
      </c>
      <c r="I145" s="156">
        <f>'Feuil1 ne pas supprimer'!I128</f>
        <v>1088</v>
      </c>
      <c r="J145" s="93">
        <f>'Feuil1 ne pas supprimer'!K128</f>
        <v>215</v>
      </c>
      <c r="K145" s="8">
        <f t="shared" si="52"/>
        <v>19.761029411764707</v>
      </c>
      <c r="L145" s="93">
        <f>'Feuil1 ne pas supprimer'!N128</f>
        <v>275</v>
      </c>
      <c r="M145" s="8">
        <f t="shared" si="53"/>
        <v>25.275735294117645</v>
      </c>
      <c r="N145" s="93">
        <f>'Feuil1 ne pas supprimer'!Q128</f>
        <v>598</v>
      </c>
      <c r="O145" s="8">
        <f t="shared" si="54"/>
        <v>54.96323529411765</v>
      </c>
      <c r="P145" s="115"/>
      <c r="Q145" s="141"/>
      <c r="R145" s="115"/>
      <c r="S145" s="141"/>
      <c r="T145" s="115"/>
      <c r="U145" s="141"/>
      <c r="V145" s="115"/>
      <c r="W145" s="141"/>
      <c r="X145" s="115"/>
      <c r="Y145" s="141"/>
      <c r="Z145" s="115"/>
      <c r="AA145" s="141"/>
    </row>
    <row r="146" spans="1:27" ht="15">
      <c r="A146" s="133" t="s">
        <v>100</v>
      </c>
      <c r="B146" s="133" t="str">
        <f>'Feuil1 ne pas supprimer'!C129</f>
        <v>Huahine</v>
      </c>
      <c r="C146" s="133">
        <f>'Feuil1 ne pas supprimer'!D129</f>
        <v>4</v>
      </c>
      <c r="D146" s="155">
        <f>'Feuil1 ne pas supprimer'!E129</f>
        <v>747</v>
      </c>
      <c r="E146" s="155">
        <f>'Feuil1 ne pas supprimer'!F129</f>
        <v>605</v>
      </c>
      <c r="F146" s="161">
        <f t="shared" si="55"/>
        <v>142</v>
      </c>
      <c r="G146" s="154">
        <f t="shared" si="42"/>
        <v>80.99062918340026</v>
      </c>
      <c r="H146" s="155">
        <f>'Feuil1 ne pas supprimer'!H129</f>
        <v>7</v>
      </c>
      <c r="I146" s="156">
        <f>'Feuil1 ne pas supprimer'!I129</f>
        <v>598</v>
      </c>
      <c r="J146" s="93">
        <f>'Feuil1 ne pas supprimer'!K129</f>
        <v>179</v>
      </c>
      <c r="K146" s="8">
        <f t="shared" si="52"/>
        <v>29.93311036789298</v>
      </c>
      <c r="L146" s="93">
        <f>'Feuil1 ne pas supprimer'!N129</f>
        <v>172</v>
      </c>
      <c r="M146" s="8">
        <f t="shared" si="53"/>
        <v>28.762541806020064</v>
      </c>
      <c r="N146" s="93">
        <f>'Feuil1 ne pas supprimer'!Q129</f>
        <v>247</v>
      </c>
      <c r="O146" s="8">
        <f t="shared" si="54"/>
        <v>41.30434782608695</v>
      </c>
      <c r="P146" s="115"/>
      <c r="Q146" s="141"/>
      <c r="R146" s="115"/>
      <c r="S146" s="141"/>
      <c r="T146" s="115"/>
      <c r="U146" s="141"/>
      <c r="V146" s="115"/>
      <c r="W146" s="141"/>
      <c r="X146" s="115"/>
      <c r="Y146" s="141"/>
      <c r="Z146" s="115"/>
      <c r="AA146" s="141"/>
    </row>
    <row r="147" spans="1:27" ht="15">
      <c r="A147" s="133" t="s">
        <v>100</v>
      </c>
      <c r="B147" s="133" t="str">
        <f>'Feuil1 ne pas supprimer'!C130</f>
        <v>Huahine</v>
      </c>
      <c r="C147" s="133">
        <f>'Feuil1 ne pas supprimer'!D130</f>
        <v>5</v>
      </c>
      <c r="D147" s="155">
        <f>'Feuil1 ne pas supprimer'!E130</f>
        <v>384</v>
      </c>
      <c r="E147" s="155">
        <f>'Feuil1 ne pas supprimer'!F130</f>
        <v>289</v>
      </c>
      <c r="F147" s="161">
        <f t="shared" si="55"/>
        <v>95</v>
      </c>
      <c r="G147" s="154">
        <f aca="true" t="shared" si="56" ref="G147:G210">E147/D147*100</f>
        <v>75.26041666666666</v>
      </c>
      <c r="H147" s="155">
        <f>'Feuil1 ne pas supprimer'!H130</f>
        <v>1</v>
      </c>
      <c r="I147" s="156">
        <f>'Feuil1 ne pas supprimer'!I130</f>
        <v>288</v>
      </c>
      <c r="J147" s="93">
        <f>'Feuil1 ne pas supprimer'!K130</f>
        <v>59</v>
      </c>
      <c r="K147" s="8">
        <f t="shared" si="52"/>
        <v>20.48611111111111</v>
      </c>
      <c r="L147" s="93">
        <f>'Feuil1 ne pas supprimer'!N130</f>
        <v>116</v>
      </c>
      <c r="M147" s="8">
        <f t="shared" si="53"/>
        <v>40.27777777777778</v>
      </c>
      <c r="N147" s="93">
        <f>'Feuil1 ne pas supprimer'!Q130</f>
        <v>113</v>
      </c>
      <c r="O147" s="8">
        <f t="shared" si="54"/>
        <v>39.23611111111111</v>
      </c>
      <c r="P147" s="115"/>
      <c r="Q147" s="141"/>
      <c r="R147" s="115"/>
      <c r="S147" s="141"/>
      <c r="T147" s="115"/>
      <c r="U147" s="141"/>
      <c r="V147" s="115"/>
      <c r="W147" s="141"/>
      <c r="X147" s="115"/>
      <c r="Y147" s="141"/>
      <c r="Z147" s="115"/>
      <c r="AA147" s="141"/>
    </row>
    <row r="148" spans="1:27" ht="15">
      <c r="A148" s="133" t="s">
        <v>100</v>
      </c>
      <c r="B148" s="133" t="str">
        <f>'Feuil1 ne pas supprimer'!C131</f>
        <v>Huahine</v>
      </c>
      <c r="C148" s="133">
        <f>'Feuil1 ne pas supprimer'!D131</f>
        <v>6</v>
      </c>
      <c r="D148" s="155">
        <f>'Feuil1 ne pas supprimer'!E131</f>
        <v>432</v>
      </c>
      <c r="E148" s="155">
        <f>'Feuil1 ne pas supprimer'!F131</f>
        <v>352</v>
      </c>
      <c r="F148" s="161">
        <f t="shared" si="55"/>
        <v>80</v>
      </c>
      <c r="G148" s="154">
        <f t="shared" si="56"/>
        <v>81.48148148148148</v>
      </c>
      <c r="H148" s="155">
        <f>'Feuil1 ne pas supprimer'!H131</f>
        <v>4</v>
      </c>
      <c r="I148" s="156">
        <f>'Feuil1 ne pas supprimer'!I131</f>
        <v>348</v>
      </c>
      <c r="J148" s="93">
        <f>'Feuil1 ne pas supprimer'!K131</f>
        <v>66</v>
      </c>
      <c r="K148" s="8">
        <f t="shared" si="52"/>
        <v>18.96551724137931</v>
      </c>
      <c r="L148" s="93">
        <f>'Feuil1 ne pas supprimer'!N131</f>
        <v>141</v>
      </c>
      <c r="M148" s="8">
        <f t="shared" si="53"/>
        <v>40.51724137931034</v>
      </c>
      <c r="N148" s="93">
        <f>'Feuil1 ne pas supprimer'!Q131</f>
        <v>141</v>
      </c>
      <c r="O148" s="8">
        <f t="shared" si="54"/>
        <v>40.51724137931034</v>
      </c>
      <c r="P148" s="115"/>
      <c r="Q148" s="141"/>
      <c r="R148" s="115"/>
      <c r="S148" s="141"/>
      <c r="T148" s="115"/>
      <c r="U148" s="141"/>
      <c r="V148" s="115"/>
      <c r="W148" s="141"/>
      <c r="X148" s="115"/>
      <c r="Y148" s="141"/>
      <c r="Z148" s="115"/>
      <c r="AA148" s="141"/>
    </row>
    <row r="149" spans="1:27" ht="15">
      <c r="A149" s="133" t="s">
        <v>100</v>
      </c>
      <c r="B149" s="133" t="str">
        <f>'Feuil1 ne pas supprimer'!C132</f>
        <v>Huahine</v>
      </c>
      <c r="C149" s="133">
        <f>'Feuil1 ne pas supprimer'!D132</f>
        <v>7</v>
      </c>
      <c r="D149" s="155">
        <f>'Feuil1 ne pas supprimer'!E132</f>
        <v>491</v>
      </c>
      <c r="E149" s="155">
        <f>'Feuil1 ne pas supprimer'!F132</f>
        <v>437</v>
      </c>
      <c r="F149" s="161">
        <f t="shared" si="55"/>
        <v>54</v>
      </c>
      <c r="G149" s="154">
        <f t="shared" si="56"/>
        <v>89.0020366598778</v>
      </c>
      <c r="H149" s="155">
        <f>'Feuil1 ne pas supprimer'!H132</f>
        <v>7</v>
      </c>
      <c r="I149" s="156">
        <f>'Feuil1 ne pas supprimer'!I132</f>
        <v>430</v>
      </c>
      <c r="J149" s="93">
        <f>'Feuil1 ne pas supprimer'!K132</f>
        <v>139</v>
      </c>
      <c r="K149" s="8">
        <f t="shared" si="52"/>
        <v>32.325581395348834</v>
      </c>
      <c r="L149" s="93">
        <f>'Feuil1 ne pas supprimer'!N132</f>
        <v>108</v>
      </c>
      <c r="M149" s="8">
        <f t="shared" si="53"/>
        <v>25.116279069767444</v>
      </c>
      <c r="N149" s="93">
        <f>'Feuil1 ne pas supprimer'!Q132</f>
        <v>183</v>
      </c>
      <c r="O149" s="8">
        <f t="shared" si="54"/>
        <v>42.55813953488372</v>
      </c>
      <c r="P149" s="115"/>
      <c r="Q149" s="141"/>
      <c r="R149" s="115"/>
      <c r="S149" s="141"/>
      <c r="T149" s="115"/>
      <c r="U149" s="141"/>
      <c r="V149" s="115"/>
      <c r="W149" s="141"/>
      <c r="X149" s="115"/>
      <c r="Y149" s="141"/>
      <c r="Z149" s="115"/>
      <c r="AA149" s="141"/>
    </row>
    <row r="150" spans="1:27" ht="15">
      <c r="A150" s="133" t="s">
        <v>100</v>
      </c>
      <c r="B150" s="133" t="str">
        <f>'Feuil1 ne pas supprimer'!C133</f>
        <v>Huahine</v>
      </c>
      <c r="C150" s="133">
        <f>'Feuil1 ne pas supprimer'!D133</f>
        <v>8</v>
      </c>
      <c r="D150" s="155">
        <f>'Feuil1 ne pas supprimer'!E133</f>
        <v>339</v>
      </c>
      <c r="E150" s="155">
        <f>'Feuil1 ne pas supprimer'!F133</f>
        <v>291</v>
      </c>
      <c r="F150" s="161">
        <f t="shared" si="55"/>
        <v>48</v>
      </c>
      <c r="G150" s="154">
        <f t="shared" si="56"/>
        <v>85.84070796460178</v>
      </c>
      <c r="H150" s="155">
        <f>'Feuil1 ne pas supprimer'!H133</f>
        <v>3</v>
      </c>
      <c r="I150" s="156">
        <f>'Feuil1 ne pas supprimer'!I133</f>
        <v>288</v>
      </c>
      <c r="J150" s="93">
        <f>'Feuil1 ne pas supprimer'!K133</f>
        <v>70</v>
      </c>
      <c r="K150" s="8">
        <f t="shared" si="52"/>
        <v>24.305555555555554</v>
      </c>
      <c r="L150" s="93">
        <f>'Feuil1 ne pas supprimer'!N133</f>
        <v>72</v>
      </c>
      <c r="M150" s="8">
        <f t="shared" si="53"/>
        <v>25</v>
      </c>
      <c r="N150" s="93">
        <f>'Feuil1 ne pas supprimer'!Q133</f>
        <v>146</v>
      </c>
      <c r="O150" s="8">
        <f t="shared" si="54"/>
        <v>50.69444444444444</v>
      </c>
      <c r="P150" s="115"/>
      <c r="Q150" s="141"/>
      <c r="R150" s="115"/>
      <c r="S150" s="141"/>
      <c r="T150" s="115"/>
      <c r="U150" s="141"/>
      <c r="V150" s="115"/>
      <c r="W150" s="141"/>
      <c r="X150" s="115"/>
      <c r="Y150" s="141"/>
      <c r="Z150" s="115"/>
      <c r="AA150" s="141"/>
    </row>
    <row r="151" spans="1:27" ht="15">
      <c r="A151" s="3" t="s">
        <v>100</v>
      </c>
      <c r="B151" s="3" t="s">
        <v>41</v>
      </c>
      <c r="C151" s="3"/>
      <c r="D151" s="91">
        <f>D152</f>
        <v>987</v>
      </c>
      <c r="E151" s="91">
        <f>E152</f>
        <v>855</v>
      </c>
      <c r="F151" s="91">
        <f>D151-E151</f>
        <v>132</v>
      </c>
      <c r="G151" s="14">
        <f>E151/D151*100</f>
        <v>86.62613981762918</v>
      </c>
      <c r="H151" s="91">
        <f>E151-I151</f>
        <v>6</v>
      </c>
      <c r="I151" s="97">
        <f>I152</f>
        <v>849</v>
      </c>
      <c r="J151" s="91">
        <f>SUM(J152)</f>
        <v>237</v>
      </c>
      <c r="K151" s="16">
        <f>J151/$I151*100</f>
        <v>27.915194346289752</v>
      </c>
      <c r="L151" s="91">
        <f>SUM(L152)</f>
        <v>368</v>
      </c>
      <c r="M151" s="16">
        <f>L151/$I151*100</f>
        <v>43.34511189634865</v>
      </c>
      <c r="N151" s="91">
        <f>SUM(N152)</f>
        <v>244</v>
      </c>
      <c r="O151" s="16">
        <f>N151/$I151*100</f>
        <v>28.7396937573616</v>
      </c>
      <c r="P151" s="120"/>
      <c r="Q151" s="153"/>
      <c r="R151" s="120"/>
      <c r="S151" s="153"/>
      <c r="T151" s="120"/>
      <c r="U151" s="153"/>
      <c r="V151" s="120"/>
      <c r="W151" s="153"/>
      <c r="X151" s="120"/>
      <c r="Y151" s="153"/>
      <c r="Z151" s="120"/>
      <c r="AA151" s="153"/>
    </row>
    <row r="152" spans="1:27" s="134" customFormat="1" ht="15">
      <c r="A152" s="133" t="s">
        <v>100</v>
      </c>
      <c r="B152" s="133" t="str">
        <f>'Feuil1 ne pas supprimer'!C134</f>
        <v>Maupiti</v>
      </c>
      <c r="C152" s="133">
        <f>'Feuil1 ne pas supprimer'!D134</f>
        <v>1</v>
      </c>
      <c r="D152" s="155">
        <f>'Feuil1 ne pas supprimer'!E134</f>
        <v>987</v>
      </c>
      <c r="E152" s="155">
        <f>'Feuil1 ne pas supprimer'!F134</f>
        <v>855</v>
      </c>
      <c r="F152" s="161">
        <f>D152-E152</f>
        <v>132</v>
      </c>
      <c r="G152" s="154">
        <f t="shared" si="56"/>
        <v>86.62613981762918</v>
      </c>
      <c r="H152" s="155">
        <f>'Feuil1 ne pas supprimer'!H134</f>
        <v>6</v>
      </c>
      <c r="I152" s="156">
        <f>'Feuil1 ne pas supprimer'!I134</f>
        <v>849</v>
      </c>
      <c r="J152" s="135">
        <f>'Feuil1 ne pas supprimer'!K134</f>
        <v>237</v>
      </c>
      <c r="K152" s="136">
        <f>J152/I152*100</f>
        <v>27.915194346289752</v>
      </c>
      <c r="L152" s="135">
        <f>'Feuil1 ne pas supprimer'!N134</f>
        <v>368</v>
      </c>
      <c r="M152" s="136">
        <f>L152/I152*100</f>
        <v>43.34511189634865</v>
      </c>
      <c r="N152" s="135">
        <f>'Feuil1 ne pas supprimer'!Q134</f>
        <v>244</v>
      </c>
      <c r="O152" s="136">
        <f>N152/I152*100</f>
        <v>28.7396937573616</v>
      </c>
      <c r="P152" s="118"/>
      <c r="Q152" s="37"/>
      <c r="R152" s="118"/>
      <c r="S152" s="37"/>
      <c r="T152" s="118"/>
      <c r="U152" s="37"/>
      <c r="V152" s="118"/>
      <c r="W152" s="37"/>
      <c r="X152" s="118"/>
      <c r="Y152" s="37"/>
      <c r="Z152" s="118"/>
      <c r="AA152" s="37"/>
    </row>
    <row r="153" spans="1:27" ht="15">
      <c r="A153" s="3" t="s">
        <v>100</v>
      </c>
      <c r="B153" s="3" t="s">
        <v>42</v>
      </c>
      <c r="C153" s="3"/>
      <c r="D153" s="91">
        <f>SUM(D154:D161)</f>
        <v>4386</v>
      </c>
      <c r="E153" s="91">
        <f>SUM(E154:E161)</f>
        <v>3377</v>
      </c>
      <c r="F153" s="91">
        <f>D153-E153</f>
        <v>1009</v>
      </c>
      <c r="G153" s="14">
        <f>E153/D153*100</f>
        <v>76.99498404012768</v>
      </c>
      <c r="H153" s="91">
        <f>E153-I153</f>
        <v>27</v>
      </c>
      <c r="I153" s="97">
        <f>SUM(I154:I161)</f>
        <v>3350</v>
      </c>
      <c r="J153" s="91">
        <f>SUM(J154:J161)</f>
        <v>1232</v>
      </c>
      <c r="K153" s="16">
        <f>J153/$I153*100</f>
        <v>36.776119402985074</v>
      </c>
      <c r="L153" s="91">
        <f>SUM(L154:L161)</f>
        <v>1357</v>
      </c>
      <c r="M153" s="16">
        <f>L153/$I153*100</f>
        <v>40.507462686567166</v>
      </c>
      <c r="N153" s="91">
        <f>SUM(N154:N161)</f>
        <v>761</v>
      </c>
      <c r="O153" s="16">
        <f>N153/$I153*100</f>
        <v>22.71641791044776</v>
      </c>
      <c r="P153" s="120"/>
      <c r="Q153" s="153"/>
      <c r="R153" s="120"/>
      <c r="S153" s="153"/>
      <c r="T153" s="120"/>
      <c r="U153" s="153"/>
      <c r="V153" s="120"/>
      <c r="W153" s="153"/>
      <c r="X153" s="120"/>
      <c r="Y153" s="153"/>
      <c r="Z153" s="120"/>
      <c r="AA153" s="153"/>
    </row>
    <row r="154" spans="1:27" s="17" customFormat="1" ht="15">
      <c r="A154" s="133" t="s">
        <v>100</v>
      </c>
      <c r="B154" s="133" t="str">
        <f>'Feuil1 ne pas supprimer'!C135</f>
        <v>Tahaa</v>
      </c>
      <c r="C154" s="133">
        <f>'Feuil1 ne pas supprimer'!D135</f>
        <v>1</v>
      </c>
      <c r="D154" s="155">
        <f>'Feuil1 ne pas supprimer'!E135</f>
        <v>944</v>
      </c>
      <c r="E154" s="155">
        <f>'Feuil1 ne pas supprimer'!F135</f>
        <v>742</v>
      </c>
      <c r="F154" s="155">
        <f>D154-E154</f>
        <v>202</v>
      </c>
      <c r="G154" s="154">
        <f t="shared" si="56"/>
        <v>78.60169491525424</v>
      </c>
      <c r="H154" s="155">
        <f>'Feuil1 ne pas supprimer'!H135</f>
        <v>5</v>
      </c>
      <c r="I154" s="156">
        <f>'Feuil1 ne pas supprimer'!I135</f>
        <v>737</v>
      </c>
      <c r="J154" s="121">
        <f>'Feuil1 ne pas supprimer'!K135</f>
        <v>214</v>
      </c>
      <c r="K154" s="42">
        <f aca="true" t="shared" si="57" ref="K154:K161">J154/I154*100</f>
        <v>29.036635006784262</v>
      </c>
      <c r="L154" s="121">
        <f>'Feuil1 ne pas supprimer'!N135</f>
        <v>337</v>
      </c>
      <c r="M154" s="42">
        <f aca="true" t="shared" si="58" ref="M154:M161">L154/I154*100</f>
        <v>45.725915875169605</v>
      </c>
      <c r="N154" s="121">
        <f>'Feuil1 ne pas supprimer'!Q135</f>
        <v>186</v>
      </c>
      <c r="O154" s="42">
        <f aca="true" t="shared" si="59" ref="O154:O161">N154/I154*100</f>
        <v>25.237449118046136</v>
      </c>
      <c r="P154" s="118"/>
      <c r="Q154" s="37"/>
      <c r="R154" s="118"/>
      <c r="S154" s="37"/>
      <c r="T154" s="118"/>
      <c r="U154" s="37"/>
      <c r="V154" s="118"/>
      <c r="W154" s="37"/>
      <c r="X154" s="118"/>
      <c r="Y154" s="37"/>
      <c r="Z154" s="118"/>
      <c r="AA154" s="37"/>
    </row>
    <row r="155" spans="1:27" s="17" customFormat="1" ht="15">
      <c r="A155" s="133" t="s">
        <v>100</v>
      </c>
      <c r="B155" s="133" t="str">
        <f>'Feuil1 ne pas supprimer'!C136</f>
        <v>Tahaa</v>
      </c>
      <c r="C155" s="133">
        <f>'Feuil1 ne pas supprimer'!D136</f>
        <v>2</v>
      </c>
      <c r="D155" s="155">
        <f>'Feuil1 ne pas supprimer'!E136</f>
        <v>463</v>
      </c>
      <c r="E155" s="155">
        <f>'Feuil1 ne pas supprimer'!F136</f>
        <v>354</v>
      </c>
      <c r="F155" s="155">
        <f aca="true" t="shared" si="60" ref="F155:F161">D155-E155</f>
        <v>109</v>
      </c>
      <c r="G155" s="154">
        <f t="shared" si="56"/>
        <v>76.45788336933045</v>
      </c>
      <c r="H155" s="155">
        <f>'Feuil1 ne pas supprimer'!H136</f>
        <v>1</v>
      </c>
      <c r="I155" s="156">
        <f>'Feuil1 ne pas supprimer'!I136</f>
        <v>353</v>
      </c>
      <c r="J155" s="121">
        <f>'Feuil1 ne pas supprimer'!K136</f>
        <v>142</v>
      </c>
      <c r="K155" s="42">
        <f t="shared" si="57"/>
        <v>40.226628895184135</v>
      </c>
      <c r="L155" s="121">
        <f>'Feuil1 ne pas supprimer'!N136</f>
        <v>92</v>
      </c>
      <c r="M155" s="42">
        <f t="shared" si="58"/>
        <v>26.062322946175637</v>
      </c>
      <c r="N155" s="121">
        <f>'Feuil1 ne pas supprimer'!Q136</f>
        <v>119</v>
      </c>
      <c r="O155" s="42">
        <f t="shared" si="59"/>
        <v>33.711048158640224</v>
      </c>
      <c r="P155" s="118"/>
      <c r="Q155" s="37"/>
      <c r="R155" s="118"/>
      <c r="S155" s="37"/>
      <c r="T155" s="118"/>
      <c r="U155" s="37"/>
      <c r="V155" s="118"/>
      <c r="W155" s="37"/>
      <c r="X155" s="118"/>
      <c r="Y155" s="37"/>
      <c r="Z155" s="118"/>
      <c r="AA155" s="37"/>
    </row>
    <row r="156" spans="1:27" s="17" customFormat="1" ht="15">
      <c r="A156" s="133" t="s">
        <v>100</v>
      </c>
      <c r="B156" s="133" t="str">
        <f>'Feuil1 ne pas supprimer'!C137</f>
        <v>Tahaa</v>
      </c>
      <c r="C156" s="133">
        <f>'Feuil1 ne pas supprimer'!D137</f>
        <v>3</v>
      </c>
      <c r="D156" s="155">
        <f>'Feuil1 ne pas supprimer'!E137</f>
        <v>455</v>
      </c>
      <c r="E156" s="155">
        <f>'Feuil1 ne pas supprimer'!F137</f>
        <v>324</v>
      </c>
      <c r="F156" s="155">
        <f t="shared" si="60"/>
        <v>131</v>
      </c>
      <c r="G156" s="154">
        <f t="shared" si="56"/>
        <v>71.20879120879121</v>
      </c>
      <c r="H156" s="155">
        <f>'Feuil1 ne pas supprimer'!H137</f>
        <v>6</v>
      </c>
      <c r="I156" s="156">
        <f>'Feuil1 ne pas supprimer'!I137</f>
        <v>318</v>
      </c>
      <c r="J156" s="121">
        <f>'Feuil1 ne pas supprimer'!K137</f>
        <v>102</v>
      </c>
      <c r="K156" s="42">
        <f t="shared" si="57"/>
        <v>32.075471698113205</v>
      </c>
      <c r="L156" s="121">
        <f>'Feuil1 ne pas supprimer'!N137</f>
        <v>136</v>
      </c>
      <c r="M156" s="42">
        <f t="shared" si="58"/>
        <v>42.76729559748428</v>
      </c>
      <c r="N156" s="121">
        <f>'Feuil1 ne pas supprimer'!Q137</f>
        <v>80</v>
      </c>
      <c r="O156" s="42">
        <f t="shared" si="59"/>
        <v>25.157232704402517</v>
      </c>
      <c r="P156" s="118"/>
      <c r="Q156" s="37"/>
      <c r="R156" s="118"/>
      <c r="S156" s="37"/>
      <c r="T156" s="118"/>
      <c r="U156" s="37"/>
      <c r="V156" s="118"/>
      <c r="W156" s="37"/>
      <c r="X156" s="118"/>
      <c r="Y156" s="37"/>
      <c r="Z156" s="118"/>
      <c r="AA156" s="37"/>
    </row>
    <row r="157" spans="1:27" s="17" customFormat="1" ht="15">
      <c r="A157" s="133" t="s">
        <v>100</v>
      </c>
      <c r="B157" s="133" t="str">
        <f>'Feuil1 ne pas supprimer'!C138</f>
        <v>Tahaa</v>
      </c>
      <c r="C157" s="133">
        <f>'Feuil1 ne pas supprimer'!D138</f>
        <v>4</v>
      </c>
      <c r="D157" s="155">
        <f>'Feuil1 ne pas supprimer'!E138</f>
        <v>464</v>
      </c>
      <c r="E157" s="155">
        <f>'Feuil1 ne pas supprimer'!F138</f>
        <v>349</v>
      </c>
      <c r="F157" s="155">
        <f t="shared" si="60"/>
        <v>115</v>
      </c>
      <c r="G157" s="154">
        <f t="shared" si="56"/>
        <v>75.21551724137932</v>
      </c>
      <c r="H157" s="155">
        <f>'Feuil1 ne pas supprimer'!H138</f>
        <v>3</v>
      </c>
      <c r="I157" s="156">
        <f>'Feuil1 ne pas supprimer'!I138</f>
        <v>346</v>
      </c>
      <c r="J157" s="121">
        <f>'Feuil1 ne pas supprimer'!K138</f>
        <v>140</v>
      </c>
      <c r="K157" s="42">
        <f t="shared" si="57"/>
        <v>40.46242774566474</v>
      </c>
      <c r="L157" s="121">
        <f>'Feuil1 ne pas supprimer'!N138</f>
        <v>95</v>
      </c>
      <c r="M157" s="42">
        <f t="shared" si="58"/>
        <v>27.45664739884393</v>
      </c>
      <c r="N157" s="121">
        <f>'Feuil1 ne pas supprimer'!Q138</f>
        <v>111</v>
      </c>
      <c r="O157" s="42">
        <f t="shared" si="59"/>
        <v>32.080924855491325</v>
      </c>
      <c r="P157" s="118"/>
      <c r="Q157" s="37"/>
      <c r="R157" s="118"/>
      <c r="S157" s="37"/>
      <c r="T157" s="118"/>
      <c r="U157" s="37"/>
      <c r="V157" s="118"/>
      <c r="W157" s="37"/>
      <c r="X157" s="118"/>
      <c r="Y157" s="37"/>
      <c r="Z157" s="118"/>
      <c r="AA157" s="37"/>
    </row>
    <row r="158" spans="1:27" s="17" customFormat="1" ht="15">
      <c r="A158" s="133" t="s">
        <v>100</v>
      </c>
      <c r="B158" s="133" t="str">
        <f>'Feuil1 ne pas supprimer'!C139</f>
        <v>Tahaa</v>
      </c>
      <c r="C158" s="133">
        <f>'Feuil1 ne pas supprimer'!D139</f>
        <v>5</v>
      </c>
      <c r="D158" s="155">
        <f>'Feuil1 ne pas supprimer'!E139</f>
        <v>426</v>
      </c>
      <c r="E158" s="155">
        <f>'Feuil1 ne pas supprimer'!F139</f>
        <v>305</v>
      </c>
      <c r="F158" s="155">
        <f t="shared" si="60"/>
        <v>121</v>
      </c>
      <c r="G158" s="154">
        <f t="shared" si="56"/>
        <v>71.59624413145539</v>
      </c>
      <c r="H158" s="155">
        <f>'Feuil1 ne pas supprimer'!H139</f>
        <v>2</v>
      </c>
      <c r="I158" s="156">
        <f>'Feuil1 ne pas supprimer'!I139</f>
        <v>303</v>
      </c>
      <c r="J158" s="121">
        <f>'Feuil1 ne pas supprimer'!K139</f>
        <v>102</v>
      </c>
      <c r="K158" s="42">
        <f t="shared" si="57"/>
        <v>33.663366336633665</v>
      </c>
      <c r="L158" s="121">
        <f>'Feuil1 ne pas supprimer'!N139</f>
        <v>134</v>
      </c>
      <c r="M158" s="42">
        <f t="shared" si="58"/>
        <v>44.224422442244226</v>
      </c>
      <c r="N158" s="121">
        <f>'Feuil1 ne pas supprimer'!Q139</f>
        <v>67</v>
      </c>
      <c r="O158" s="42">
        <f t="shared" si="59"/>
        <v>22.112211221122113</v>
      </c>
      <c r="P158" s="118"/>
      <c r="Q158" s="37"/>
      <c r="R158" s="118"/>
      <c r="S158" s="37"/>
      <c r="T158" s="118"/>
      <c r="U158" s="37"/>
      <c r="V158" s="118"/>
      <c r="W158" s="37"/>
      <c r="X158" s="118"/>
      <c r="Y158" s="37"/>
      <c r="Z158" s="118"/>
      <c r="AA158" s="37"/>
    </row>
    <row r="159" spans="1:27" s="17" customFormat="1" ht="15">
      <c r="A159" s="133" t="s">
        <v>100</v>
      </c>
      <c r="B159" s="133" t="str">
        <f>'Feuil1 ne pas supprimer'!C140</f>
        <v>Tahaa</v>
      </c>
      <c r="C159" s="133">
        <f>'Feuil1 ne pas supprimer'!D140</f>
        <v>6</v>
      </c>
      <c r="D159" s="155">
        <f>'Feuil1 ne pas supprimer'!E140</f>
        <v>787</v>
      </c>
      <c r="E159" s="155">
        <f>'Feuil1 ne pas supprimer'!F140</f>
        <v>620</v>
      </c>
      <c r="F159" s="155">
        <f t="shared" si="60"/>
        <v>167</v>
      </c>
      <c r="G159" s="154">
        <f t="shared" si="56"/>
        <v>78.78017789072427</v>
      </c>
      <c r="H159" s="155">
        <f>'Feuil1 ne pas supprimer'!H140</f>
        <v>8</v>
      </c>
      <c r="I159" s="156">
        <f>'Feuil1 ne pas supprimer'!I140</f>
        <v>612</v>
      </c>
      <c r="J159" s="121">
        <f>'Feuil1 ne pas supprimer'!K140</f>
        <v>216</v>
      </c>
      <c r="K159" s="42">
        <f t="shared" si="57"/>
        <v>35.294117647058826</v>
      </c>
      <c r="L159" s="121">
        <f>'Feuil1 ne pas supprimer'!N140</f>
        <v>306</v>
      </c>
      <c r="M159" s="42">
        <f t="shared" si="58"/>
        <v>50</v>
      </c>
      <c r="N159" s="121">
        <f>'Feuil1 ne pas supprimer'!Q140</f>
        <v>90</v>
      </c>
      <c r="O159" s="42">
        <f t="shared" si="59"/>
        <v>14.705882352941178</v>
      </c>
      <c r="P159" s="118"/>
      <c r="Q159" s="37"/>
      <c r="R159" s="118"/>
      <c r="S159" s="37"/>
      <c r="T159" s="118"/>
      <c r="U159" s="37"/>
      <c r="V159" s="118"/>
      <c r="W159" s="37"/>
      <c r="X159" s="118"/>
      <c r="Y159" s="37"/>
      <c r="Z159" s="118"/>
      <c r="AA159" s="37"/>
    </row>
    <row r="160" spans="1:27" s="17" customFormat="1" ht="15">
      <c r="A160" s="133" t="s">
        <v>100</v>
      </c>
      <c r="B160" s="133" t="str">
        <f>'Feuil1 ne pas supprimer'!C141</f>
        <v>Tahaa</v>
      </c>
      <c r="C160" s="133">
        <f>'Feuil1 ne pas supprimer'!D141</f>
        <v>7</v>
      </c>
      <c r="D160" s="155">
        <f>'Feuil1 ne pas supprimer'!E141</f>
        <v>472</v>
      </c>
      <c r="E160" s="155">
        <f>'Feuil1 ne pas supprimer'!F141</f>
        <v>379</v>
      </c>
      <c r="F160" s="155">
        <f t="shared" si="60"/>
        <v>93</v>
      </c>
      <c r="G160" s="154">
        <f t="shared" si="56"/>
        <v>80.29661016949152</v>
      </c>
      <c r="H160" s="155">
        <f>'Feuil1 ne pas supprimer'!H141</f>
        <v>1</v>
      </c>
      <c r="I160" s="156">
        <f>'Feuil1 ne pas supprimer'!I141</f>
        <v>378</v>
      </c>
      <c r="J160" s="121">
        <f>'Feuil1 ne pas supprimer'!K141</f>
        <v>154</v>
      </c>
      <c r="K160" s="42">
        <f t="shared" si="57"/>
        <v>40.74074074074074</v>
      </c>
      <c r="L160" s="121">
        <f>'Feuil1 ne pas supprimer'!N141</f>
        <v>138</v>
      </c>
      <c r="M160" s="42">
        <f t="shared" si="58"/>
        <v>36.507936507936506</v>
      </c>
      <c r="N160" s="121">
        <f>'Feuil1 ne pas supprimer'!Q141</f>
        <v>86</v>
      </c>
      <c r="O160" s="42">
        <f t="shared" si="59"/>
        <v>22.75132275132275</v>
      </c>
      <c r="P160" s="118"/>
      <c r="Q160" s="37"/>
      <c r="R160" s="118"/>
      <c r="S160" s="37"/>
      <c r="T160" s="118"/>
      <c r="U160" s="37"/>
      <c r="V160" s="118"/>
      <c r="W160" s="37"/>
      <c r="X160" s="118"/>
      <c r="Y160" s="37"/>
      <c r="Z160" s="118"/>
      <c r="AA160" s="37"/>
    </row>
    <row r="161" spans="1:27" s="17" customFormat="1" ht="15">
      <c r="A161" s="133" t="s">
        <v>100</v>
      </c>
      <c r="B161" s="133" t="str">
        <f>'Feuil1 ne pas supprimer'!C142</f>
        <v>Tahaa</v>
      </c>
      <c r="C161" s="133">
        <f>'Feuil1 ne pas supprimer'!D142</f>
        <v>8</v>
      </c>
      <c r="D161" s="155">
        <f>'Feuil1 ne pas supprimer'!E142</f>
        <v>375</v>
      </c>
      <c r="E161" s="155">
        <f>'Feuil1 ne pas supprimer'!F142</f>
        <v>304</v>
      </c>
      <c r="F161" s="155">
        <f t="shared" si="60"/>
        <v>71</v>
      </c>
      <c r="G161" s="154">
        <f t="shared" si="56"/>
        <v>81.06666666666666</v>
      </c>
      <c r="H161" s="155">
        <f>'Feuil1 ne pas supprimer'!H142</f>
        <v>1</v>
      </c>
      <c r="I161" s="156">
        <f>'Feuil1 ne pas supprimer'!I142</f>
        <v>303</v>
      </c>
      <c r="J161" s="121">
        <f>'Feuil1 ne pas supprimer'!K142</f>
        <v>162</v>
      </c>
      <c r="K161" s="42">
        <f t="shared" si="57"/>
        <v>53.46534653465347</v>
      </c>
      <c r="L161" s="121">
        <f>'Feuil1 ne pas supprimer'!N142</f>
        <v>119</v>
      </c>
      <c r="M161" s="42">
        <f t="shared" si="58"/>
        <v>39.273927392739274</v>
      </c>
      <c r="N161" s="121">
        <f>'Feuil1 ne pas supprimer'!Q142</f>
        <v>22</v>
      </c>
      <c r="O161" s="42">
        <f t="shared" si="59"/>
        <v>7.2607260726072615</v>
      </c>
      <c r="P161" s="118"/>
      <c r="Q161" s="37"/>
      <c r="R161" s="118"/>
      <c r="S161" s="37"/>
      <c r="T161" s="118"/>
      <c r="U161" s="37"/>
      <c r="V161" s="118"/>
      <c r="W161" s="37"/>
      <c r="X161" s="118"/>
      <c r="Y161" s="37"/>
      <c r="Z161" s="118"/>
      <c r="AA161" s="37"/>
    </row>
    <row r="162" spans="1:27" ht="15">
      <c r="A162" s="3" t="s">
        <v>100</v>
      </c>
      <c r="B162" s="3" t="s">
        <v>43</v>
      </c>
      <c r="C162" s="3"/>
      <c r="D162" s="91">
        <f>SUM(D163:D166)</f>
        <v>3501</v>
      </c>
      <c r="E162" s="91">
        <f>SUM(E163:E166)</f>
        <v>2776</v>
      </c>
      <c r="F162" s="91">
        <f aca="true" t="shared" si="61" ref="F162:F193">D162-E162</f>
        <v>725</v>
      </c>
      <c r="G162" s="14">
        <f>E162/D162*100</f>
        <v>79.29163096258212</v>
      </c>
      <c r="H162" s="91">
        <f>E162-I162</f>
        <v>40</v>
      </c>
      <c r="I162" s="97">
        <f>SUM(I163:I166)</f>
        <v>2736</v>
      </c>
      <c r="J162" s="91">
        <f>SUM(J163:J166)</f>
        <v>831</v>
      </c>
      <c r="K162" s="16">
        <f>J162/$I162*100</f>
        <v>30.372807017543856</v>
      </c>
      <c r="L162" s="91">
        <f>SUM(L163:L166)</f>
        <v>1216</v>
      </c>
      <c r="M162" s="16">
        <f>L162/$I162*100</f>
        <v>44.44444444444444</v>
      </c>
      <c r="N162" s="91">
        <f>SUM(N163:N166)</f>
        <v>689</v>
      </c>
      <c r="O162" s="16">
        <f>N162/$I162*100</f>
        <v>25.182748538011694</v>
      </c>
      <c r="P162" s="120"/>
      <c r="Q162" s="153"/>
      <c r="R162" s="120"/>
      <c r="S162" s="153"/>
      <c r="T162" s="120"/>
      <c r="U162" s="153"/>
      <c r="V162" s="120"/>
      <c r="W162" s="153"/>
      <c r="X162" s="120"/>
      <c r="Y162" s="153"/>
      <c r="Z162" s="120"/>
      <c r="AA162" s="153"/>
    </row>
    <row r="163" spans="1:27" s="17" customFormat="1" ht="15">
      <c r="A163" s="133" t="s">
        <v>100</v>
      </c>
      <c r="B163" s="133" t="str">
        <f>'Feuil1 ne pas supprimer'!C143</f>
        <v>Taputapuatea</v>
      </c>
      <c r="C163" s="133">
        <f>'Feuil1 ne pas supprimer'!D143</f>
        <v>1</v>
      </c>
      <c r="D163" s="155">
        <f>'Feuil1 ne pas supprimer'!E143</f>
        <v>1173</v>
      </c>
      <c r="E163" s="155">
        <f>'Feuil1 ne pas supprimer'!F143</f>
        <v>892</v>
      </c>
      <c r="F163" s="155">
        <f t="shared" si="61"/>
        <v>281</v>
      </c>
      <c r="G163" s="154">
        <f t="shared" si="56"/>
        <v>76.04433077578857</v>
      </c>
      <c r="H163" s="155">
        <f>'Feuil1 ne pas supprimer'!H143</f>
        <v>12</v>
      </c>
      <c r="I163" s="156">
        <f>'Feuil1 ne pas supprimer'!I143</f>
        <v>880</v>
      </c>
      <c r="J163" s="121">
        <f>'Feuil1 ne pas supprimer'!K143</f>
        <v>186</v>
      </c>
      <c r="K163" s="42">
        <f>J163/I163*100</f>
        <v>21.136363636363637</v>
      </c>
      <c r="L163" s="121">
        <f>'Feuil1 ne pas supprimer'!N143</f>
        <v>314</v>
      </c>
      <c r="M163" s="42">
        <f>L163/I163*100</f>
        <v>35.68181818181818</v>
      </c>
      <c r="N163" s="121">
        <f>'Feuil1 ne pas supprimer'!Q143</f>
        <v>380</v>
      </c>
      <c r="O163" s="42">
        <f>N163/I163*100</f>
        <v>43.18181818181818</v>
      </c>
      <c r="P163" s="118"/>
      <c r="Q163" s="37"/>
      <c r="R163" s="118"/>
      <c r="S163" s="37"/>
      <c r="T163" s="118"/>
      <c r="U163" s="37"/>
      <c r="V163" s="118"/>
      <c r="W163" s="37"/>
      <c r="X163" s="118"/>
      <c r="Y163" s="37"/>
      <c r="Z163" s="118"/>
      <c r="AA163" s="37"/>
    </row>
    <row r="164" spans="1:27" s="17" customFormat="1" ht="15">
      <c r="A164" s="133" t="s">
        <v>100</v>
      </c>
      <c r="B164" s="133" t="str">
        <f>'Feuil1 ne pas supprimer'!C144</f>
        <v>Taputapuatea</v>
      </c>
      <c r="C164" s="133">
        <f>'Feuil1 ne pas supprimer'!D144</f>
        <v>2</v>
      </c>
      <c r="D164" s="155">
        <f>'Feuil1 ne pas supprimer'!E144</f>
        <v>1189</v>
      </c>
      <c r="E164" s="155">
        <f>'Feuil1 ne pas supprimer'!F144</f>
        <v>956</v>
      </c>
      <c r="F164" s="155">
        <f t="shared" si="61"/>
        <v>233</v>
      </c>
      <c r="G164" s="154">
        <f t="shared" si="56"/>
        <v>80.40370058873002</v>
      </c>
      <c r="H164" s="155">
        <f>'Feuil1 ne pas supprimer'!H144</f>
        <v>10</v>
      </c>
      <c r="I164" s="156">
        <f>'Feuil1 ne pas supprimer'!I144</f>
        <v>946</v>
      </c>
      <c r="J164" s="121">
        <f>'Feuil1 ne pas supprimer'!K144</f>
        <v>333</v>
      </c>
      <c r="K164" s="42">
        <f>J164/I164*100</f>
        <v>35.20084566596194</v>
      </c>
      <c r="L164" s="121">
        <f>'Feuil1 ne pas supprimer'!N144</f>
        <v>451</v>
      </c>
      <c r="M164" s="42">
        <f>L164/I164*100</f>
        <v>47.674418604651166</v>
      </c>
      <c r="N164" s="121">
        <f>'Feuil1 ne pas supprimer'!Q144</f>
        <v>162</v>
      </c>
      <c r="O164" s="42">
        <f>N164/I164*100</f>
        <v>17.12473572938689</v>
      </c>
      <c r="P164" s="118"/>
      <c r="Q164" s="37"/>
      <c r="R164" s="118"/>
      <c r="S164" s="37"/>
      <c r="T164" s="118"/>
      <c r="U164" s="37"/>
      <c r="V164" s="118"/>
      <c r="W164" s="37"/>
      <c r="X164" s="118"/>
      <c r="Y164" s="37"/>
      <c r="Z164" s="118"/>
      <c r="AA164" s="37"/>
    </row>
    <row r="165" spans="1:27" s="17" customFormat="1" ht="15">
      <c r="A165" s="133" t="s">
        <v>100</v>
      </c>
      <c r="B165" s="133" t="str">
        <f>'Feuil1 ne pas supprimer'!C145</f>
        <v>Taputapuatea</v>
      </c>
      <c r="C165" s="133">
        <f>'Feuil1 ne pas supprimer'!D145</f>
        <v>3</v>
      </c>
      <c r="D165" s="155">
        <f>'Feuil1 ne pas supprimer'!E145</f>
        <v>866</v>
      </c>
      <c r="E165" s="155">
        <f>'Feuil1 ne pas supprimer'!F145</f>
        <v>684</v>
      </c>
      <c r="F165" s="155">
        <f t="shared" si="61"/>
        <v>182</v>
      </c>
      <c r="G165" s="154">
        <f t="shared" si="56"/>
        <v>78.9838337182448</v>
      </c>
      <c r="H165" s="155">
        <f>'Feuil1 ne pas supprimer'!H145</f>
        <v>13</v>
      </c>
      <c r="I165" s="156">
        <f>'Feuil1 ne pas supprimer'!I145</f>
        <v>671</v>
      </c>
      <c r="J165" s="121">
        <f>'Feuil1 ne pas supprimer'!K145</f>
        <v>226</v>
      </c>
      <c r="K165" s="42">
        <f>J165/I165*100</f>
        <v>33.68107302533532</v>
      </c>
      <c r="L165" s="121">
        <f>'Feuil1 ne pas supprimer'!N145</f>
        <v>341</v>
      </c>
      <c r="M165" s="42">
        <f>L165/I165*100</f>
        <v>50.81967213114754</v>
      </c>
      <c r="N165" s="121">
        <f>'Feuil1 ne pas supprimer'!Q145</f>
        <v>104</v>
      </c>
      <c r="O165" s="42">
        <f>N165/I165*100</f>
        <v>15.499254843517138</v>
      </c>
      <c r="P165" s="118"/>
      <c r="Q165" s="37"/>
      <c r="R165" s="118"/>
      <c r="S165" s="37"/>
      <c r="T165" s="118"/>
      <c r="U165" s="37"/>
      <c r="V165" s="118"/>
      <c r="W165" s="37"/>
      <c r="X165" s="118"/>
      <c r="Y165" s="37"/>
      <c r="Z165" s="118"/>
      <c r="AA165" s="37"/>
    </row>
    <row r="166" spans="1:27" s="17" customFormat="1" ht="15">
      <c r="A166" s="133" t="s">
        <v>100</v>
      </c>
      <c r="B166" s="133" t="str">
        <f>'Feuil1 ne pas supprimer'!C146</f>
        <v>Taputapuatea</v>
      </c>
      <c r="C166" s="133">
        <f>'Feuil1 ne pas supprimer'!D146</f>
        <v>4</v>
      </c>
      <c r="D166" s="155">
        <f>'Feuil1 ne pas supprimer'!E146</f>
        <v>273</v>
      </c>
      <c r="E166" s="155">
        <f>'Feuil1 ne pas supprimer'!F146</f>
        <v>244</v>
      </c>
      <c r="F166" s="155">
        <f t="shared" si="61"/>
        <v>29</v>
      </c>
      <c r="G166" s="154">
        <f t="shared" si="56"/>
        <v>89.37728937728939</v>
      </c>
      <c r="H166" s="155">
        <f>'Feuil1 ne pas supprimer'!H146</f>
        <v>5</v>
      </c>
      <c r="I166" s="156">
        <f>'Feuil1 ne pas supprimer'!I146</f>
        <v>239</v>
      </c>
      <c r="J166" s="121">
        <f>'Feuil1 ne pas supprimer'!K146</f>
        <v>86</v>
      </c>
      <c r="K166" s="42">
        <f>J166/I166*100</f>
        <v>35.98326359832636</v>
      </c>
      <c r="L166" s="121">
        <f>'Feuil1 ne pas supprimer'!N146</f>
        <v>110</v>
      </c>
      <c r="M166" s="42">
        <f>L166/I166*100</f>
        <v>46.02510460251046</v>
      </c>
      <c r="N166" s="121">
        <f>'Feuil1 ne pas supprimer'!Q146</f>
        <v>43</v>
      </c>
      <c r="O166" s="42">
        <f>N166/I166*100</f>
        <v>17.99163179916318</v>
      </c>
      <c r="P166" s="118"/>
      <c r="Q166" s="37"/>
      <c r="R166" s="118"/>
      <c r="S166" s="37"/>
      <c r="T166" s="118"/>
      <c r="U166" s="37"/>
      <c r="V166" s="118"/>
      <c r="W166" s="37"/>
      <c r="X166" s="118"/>
      <c r="Y166" s="37"/>
      <c r="Z166" s="118"/>
      <c r="AA166" s="37"/>
    </row>
    <row r="167" spans="1:27" ht="15">
      <c r="A167" s="3" t="s">
        <v>100</v>
      </c>
      <c r="B167" s="3" t="s">
        <v>44</v>
      </c>
      <c r="C167" s="3"/>
      <c r="D167" s="91">
        <f>SUM(D168:D172)</f>
        <v>2927</v>
      </c>
      <c r="E167" s="91">
        <f>SUM(E168:E172)</f>
        <v>2451</v>
      </c>
      <c r="F167" s="91">
        <f t="shared" si="61"/>
        <v>476</v>
      </c>
      <c r="G167" s="14">
        <f>E167/D167*100</f>
        <v>83.73761530577383</v>
      </c>
      <c r="H167" s="91">
        <f>E167-I167</f>
        <v>8</v>
      </c>
      <c r="I167" s="97">
        <f>SUM(I168:I172)</f>
        <v>2443</v>
      </c>
      <c r="J167" s="91">
        <f>SUM(J168:J172)</f>
        <v>701</v>
      </c>
      <c r="K167" s="16">
        <f>J167/$I167*100</f>
        <v>28.694228407695455</v>
      </c>
      <c r="L167" s="91">
        <f>SUM(L168:L172)</f>
        <v>1175</v>
      </c>
      <c r="M167" s="16">
        <f>L167/$I167*100</f>
        <v>48.09660253786328</v>
      </c>
      <c r="N167" s="91">
        <f>SUM(N168:N172)</f>
        <v>567</v>
      </c>
      <c r="O167" s="16">
        <f>N167/$I167*100</f>
        <v>23.20916905444126</v>
      </c>
      <c r="P167" s="120"/>
      <c r="Q167" s="153"/>
      <c r="R167" s="120"/>
      <c r="S167" s="153"/>
      <c r="T167" s="120"/>
      <c r="U167" s="153"/>
      <c r="V167" s="120"/>
      <c r="W167" s="153"/>
      <c r="X167" s="120"/>
      <c r="Y167" s="153"/>
      <c r="Z167" s="120"/>
      <c r="AA167" s="153"/>
    </row>
    <row r="168" spans="1:27" s="17" customFormat="1" ht="15">
      <c r="A168" s="133" t="s">
        <v>100</v>
      </c>
      <c r="B168" s="133" t="str">
        <f>'Feuil1 ne pas supprimer'!C147</f>
        <v>Tumaraa</v>
      </c>
      <c r="C168" s="133">
        <f>'Feuil1 ne pas supprimer'!D147</f>
        <v>1</v>
      </c>
      <c r="D168" s="155">
        <f>'Feuil1 ne pas supprimer'!E147</f>
        <v>721</v>
      </c>
      <c r="E168" s="155">
        <f>'Feuil1 ne pas supprimer'!F147</f>
        <v>600</v>
      </c>
      <c r="F168" s="155">
        <f t="shared" si="61"/>
        <v>121</v>
      </c>
      <c r="G168" s="154">
        <f t="shared" si="56"/>
        <v>83.21775312066573</v>
      </c>
      <c r="H168" s="155">
        <f>'Feuil1 ne pas supprimer'!H147</f>
        <v>3</v>
      </c>
      <c r="I168" s="156">
        <f>'Feuil1 ne pas supprimer'!I147</f>
        <v>597</v>
      </c>
      <c r="J168" s="121">
        <f>'Feuil1 ne pas supprimer'!K147</f>
        <v>113</v>
      </c>
      <c r="K168" s="42">
        <f>J168/I168*100</f>
        <v>18.927973199329983</v>
      </c>
      <c r="L168" s="121">
        <f>'Feuil1 ne pas supprimer'!N147</f>
        <v>240</v>
      </c>
      <c r="M168" s="42">
        <f>L168/I168*100</f>
        <v>40.20100502512563</v>
      </c>
      <c r="N168" s="121">
        <f>'Feuil1 ne pas supprimer'!Q147</f>
        <v>244</v>
      </c>
      <c r="O168" s="42">
        <f>N168/I168*100</f>
        <v>40.871021775544385</v>
      </c>
      <c r="P168" s="118"/>
      <c r="Q168" s="37"/>
      <c r="R168" s="118"/>
      <c r="S168" s="37"/>
      <c r="T168" s="118"/>
      <c r="U168" s="37"/>
      <c r="V168" s="118"/>
      <c r="W168" s="37"/>
      <c r="X168" s="118"/>
      <c r="Y168" s="37"/>
      <c r="Z168" s="118"/>
      <c r="AA168" s="37"/>
    </row>
    <row r="169" spans="1:27" s="17" customFormat="1" ht="15">
      <c r="A169" s="133" t="s">
        <v>100</v>
      </c>
      <c r="B169" s="133" t="str">
        <f>'Feuil1 ne pas supprimer'!C148</f>
        <v>Tumaraa</v>
      </c>
      <c r="C169" s="133">
        <f>'Feuil1 ne pas supprimer'!D148</f>
        <v>2</v>
      </c>
      <c r="D169" s="155">
        <f>'Feuil1 ne pas supprimer'!E148</f>
        <v>740</v>
      </c>
      <c r="E169" s="155">
        <f>'Feuil1 ne pas supprimer'!F148</f>
        <v>656</v>
      </c>
      <c r="F169" s="155">
        <f t="shared" si="61"/>
        <v>84</v>
      </c>
      <c r="G169" s="154">
        <f t="shared" si="56"/>
        <v>88.64864864864866</v>
      </c>
      <c r="H169" s="155">
        <f>'Feuil1 ne pas supprimer'!H148</f>
        <v>0</v>
      </c>
      <c r="I169" s="156">
        <f>'Feuil1 ne pas supprimer'!I148</f>
        <v>656</v>
      </c>
      <c r="J169" s="121">
        <f>'Feuil1 ne pas supprimer'!K148</f>
        <v>148</v>
      </c>
      <c r="K169" s="42">
        <f>J169/I169*100</f>
        <v>22.5609756097561</v>
      </c>
      <c r="L169" s="121">
        <f>'Feuil1 ne pas supprimer'!N148</f>
        <v>366</v>
      </c>
      <c r="M169" s="42">
        <f>L169/I169*100</f>
        <v>55.79268292682927</v>
      </c>
      <c r="N169" s="121">
        <f>'Feuil1 ne pas supprimer'!Q148</f>
        <v>142</v>
      </c>
      <c r="O169" s="42">
        <f>N169/I169*100</f>
        <v>21.646341463414632</v>
      </c>
      <c r="P169" s="118"/>
      <c r="Q169" s="37"/>
      <c r="R169" s="118"/>
      <c r="S169" s="37"/>
      <c r="T169" s="118"/>
      <c r="U169" s="37"/>
      <c r="V169" s="118"/>
      <c r="W169" s="37"/>
      <c r="X169" s="118"/>
      <c r="Y169" s="37"/>
      <c r="Z169" s="118"/>
      <c r="AA169" s="37"/>
    </row>
    <row r="170" spans="1:27" s="17" customFormat="1" ht="15">
      <c r="A170" s="133" t="s">
        <v>100</v>
      </c>
      <c r="B170" s="133" t="str">
        <f>'Feuil1 ne pas supprimer'!C149</f>
        <v>Tumaraa</v>
      </c>
      <c r="C170" s="133">
        <f>'Feuil1 ne pas supprimer'!D149</f>
        <v>3</v>
      </c>
      <c r="D170" s="155">
        <f>'Feuil1 ne pas supprimer'!E149</f>
        <v>389</v>
      </c>
      <c r="E170" s="155">
        <f>'Feuil1 ne pas supprimer'!F149</f>
        <v>292</v>
      </c>
      <c r="F170" s="155">
        <f t="shared" si="61"/>
        <v>97</v>
      </c>
      <c r="G170" s="154">
        <f t="shared" si="56"/>
        <v>75.06426735218508</v>
      </c>
      <c r="H170" s="155">
        <f>'Feuil1 ne pas supprimer'!H149</f>
        <v>1</v>
      </c>
      <c r="I170" s="156">
        <f>'Feuil1 ne pas supprimer'!I149</f>
        <v>291</v>
      </c>
      <c r="J170" s="121">
        <f>'Feuil1 ne pas supprimer'!K149</f>
        <v>108</v>
      </c>
      <c r="K170" s="42">
        <f>J170/I170*100</f>
        <v>37.11340206185567</v>
      </c>
      <c r="L170" s="121">
        <f>'Feuil1 ne pas supprimer'!N149</f>
        <v>132</v>
      </c>
      <c r="M170" s="42">
        <f>L170/I170*100</f>
        <v>45.36082474226804</v>
      </c>
      <c r="N170" s="121">
        <f>'Feuil1 ne pas supprimer'!Q149</f>
        <v>51</v>
      </c>
      <c r="O170" s="42">
        <f>N170/I170*100</f>
        <v>17.525773195876287</v>
      </c>
      <c r="P170" s="118"/>
      <c r="Q170" s="37"/>
      <c r="R170" s="118"/>
      <c r="S170" s="37"/>
      <c r="T170" s="118"/>
      <c r="U170" s="37"/>
      <c r="V170" s="118"/>
      <c r="W170" s="37"/>
      <c r="X170" s="118"/>
      <c r="Y170" s="37"/>
      <c r="Z170" s="118"/>
      <c r="AA170" s="37"/>
    </row>
    <row r="171" spans="1:27" s="17" customFormat="1" ht="15">
      <c r="A171" s="133" t="s">
        <v>100</v>
      </c>
      <c r="B171" s="133" t="str">
        <f>'Feuil1 ne pas supprimer'!C150</f>
        <v>Tumaraa</v>
      </c>
      <c r="C171" s="133">
        <f>'Feuil1 ne pas supprimer'!D150</f>
        <v>4</v>
      </c>
      <c r="D171" s="155">
        <f>'Feuil1 ne pas supprimer'!E150</f>
        <v>753</v>
      </c>
      <c r="E171" s="155">
        <f>'Feuil1 ne pas supprimer'!F150</f>
        <v>619</v>
      </c>
      <c r="F171" s="155">
        <f t="shared" si="61"/>
        <v>134</v>
      </c>
      <c r="G171" s="154">
        <f t="shared" si="56"/>
        <v>82.20451527224436</v>
      </c>
      <c r="H171" s="155">
        <f>'Feuil1 ne pas supprimer'!H150</f>
        <v>4</v>
      </c>
      <c r="I171" s="156">
        <f>'Feuil1 ne pas supprimer'!I150</f>
        <v>615</v>
      </c>
      <c r="J171" s="121">
        <f>'Feuil1 ne pas supprimer'!K150</f>
        <v>223</v>
      </c>
      <c r="K171" s="42">
        <f>J171/I171*100</f>
        <v>36.260162601626014</v>
      </c>
      <c r="L171" s="121">
        <f>'Feuil1 ne pas supprimer'!N150</f>
        <v>310</v>
      </c>
      <c r="M171" s="42">
        <f>L171/I171*100</f>
        <v>50.40650406504065</v>
      </c>
      <c r="N171" s="121">
        <f>'Feuil1 ne pas supprimer'!Q150</f>
        <v>82</v>
      </c>
      <c r="O171" s="42">
        <f>N171/I171*100</f>
        <v>13.333333333333334</v>
      </c>
      <c r="P171" s="118"/>
      <c r="Q171" s="37"/>
      <c r="R171" s="118"/>
      <c r="S171" s="37"/>
      <c r="T171" s="118"/>
      <c r="U171" s="37"/>
      <c r="V171" s="118"/>
      <c r="W171" s="37"/>
      <c r="X171" s="118"/>
      <c r="Y171" s="37"/>
      <c r="Z171" s="118"/>
      <c r="AA171" s="37"/>
    </row>
    <row r="172" spans="1:27" s="17" customFormat="1" ht="15">
      <c r="A172" s="133" t="s">
        <v>100</v>
      </c>
      <c r="B172" s="133" t="str">
        <f>'Feuil1 ne pas supprimer'!C151</f>
        <v>Tumaraa</v>
      </c>
      <c r="C172" s="133">
        <f>'Feuil1 ne pas supprimer'!D151</f>
        <v>5</v>
      </c>
      <c r="D172" s="155">
        <f>'Feuil1 ne pas supprimer'!E151</f>
        <v>324</v>
      </c>
      <c r="E172" s="155">
        <f>'Feuil1 ne pas supprimer'!F151</f>
        <v>284</v>
      </c>
      <c r="F172" s="155">
        <f t="shared" si="61"/>
        <v>40</v>
      </c>
      <c r="G172" s="154">
        <f t="shared" si="56"/>
        <v>87.65432098765432</v>
      </c>
      <c r="H172" s="155">
        <f>'Feuil1 ne pas supprimer'!H151</f>
        <v>0</v>
      </c>
      <c r="I172" s="156">
        <f>'Feuil1 ne pas supprimer'!I151</f>
        <v>284</v>
      </c>
      <c r="J172" s="121">
        <f>'Feuil1 ne pas supprimer'!K151</f>
        <v>109</v>
      </c>
      <c r="K172" s="42">
        <f>J172/I172*100</f>
        <v>38.38028169014084</v>
      </c>
      <c r="L172" s="121">
        <f>'Feuil1 ne pas supprimer'!N151</f>
        <v>127</v>
      </c>
      <c r="M172" s="42">
        <f>L172/I172*100</f>
        <v>44.71830985915493</v>
      </c>
      <c r="N172" s="121">
        <f>'Feuil1 ne pas supprimer'!Q151</f>
        <v>48</v>
      </c>
      <c r="O172" s="42">
        <f>N172/I172*100</f>
        <v>16.901408450704224</v>
      </c>
      <c r="P172" s="118"/>
      <c r="Q172" s="37"/>
      <c r="R172" s="118"/>
      <c r="S172" s="37"/>
      <c r="T172" s="118"/>
      <c r="U172" s="37"/>
      <c r="V172" s="118"/>
      <c r="W172" s="37"/>
      <c r="X172" s="118"/>
      <c r="Y172" s="37"/>
      <c r="Z172" s="118"/>
      <c r="AA172" s="37"/>
    </row>
    <row r="173" spans="1:27" ht="15">
      <c r="A173" s="3" t="s">
        <v>100</v>
      </c>
      <c r="B173" s="3" t="s">
        <v>45</v>
      </c>
      <c r="C173" s="3"/>
      <c r="D173" s="91">
        <f>SUM(D174:D176)</f>
        <v>3244</v>
      </c>
      <c r="E173" s="91">
        <f>SUM(E174:E176)</f>
        <v>2444</v>
      </c>
      <c r="F173" s="91">
        <f t="shared" si="61"/>
        <v>800</v>
      </c>
      <c r="G173" s="14">
        <f>E173/D173*100</f>
        <v>75.33908754623921</v>
      </c>
      <c r="H173" s="91">
        <f>E173-I173</f>
        <v>22</v>
      </c>
      <c r="I173" s="97">
        <f>SUM(I174:I176)</f>
        <v>2422</v>
      </c>
      <c r="J173" s="91">
        <f>SUM(J174:J176)</f>
        <v>656</v>
      </c>
      <c r="K173" s="16">
        <f>J173/$I173*100</f>
        <v>27.08505367464905</v>
      </c>
      <c r="L173" s="91">
        <f>SUM(L174:L176)</f>
        <v>729</v>
      </c>
      <c r="M173" s="16">
        <f>L173/$I173*100</f>
        <v>30.099091659785298</v>
      </c>
      <c r="N173" s="91">
        <f>SUM(N174:N176)</f>
        <v>1037</v>
      </c>
      <c r="O173" s="16">
        <f>N173/$I173*100</f>
        <v>42.81585466556565</v>
      </c>
      <c r="P173" s="120"/>
      <c r="Q173" s="153"/>
      <c r="R173" s="120"/>
      <c r="S173" s="153"/>
      <c r="T173" s="120"/>
      <c r="U173" s="153"/>
      <c r="V173" s="120"/>
      <c r="W173" s="153"/>
      <c r="X173" s="120"/>
      <c r="Y173" s="153"/>
      <c r="Z173" s="120"/>
      <c r="AA173" s="153"/>
    </row>
    <row r="174" spans="1:27" s="17" customFormat="1" ht="15">
      <c r="A174" s="133" t="s">
        <v>100</v>
      </c>
      <c r="B174" s="133" t="str">
        <f>'Feuil1 ne pas supprimer'!C152</f>
        <v>Uturoa</v>
      </c>
      <c r="C174" s="133">
        <f>'Feuil1 ne pas supprimer'!D152</f>
        <v>1</v>
      </c>
      <c r="D174" s="155">
        <f>'Feuil1 ne pas supprimer'!E152</f>
        <v>1153</v>
      </c>
      <c r="E174" s="155">
        <f>'Feuil1 ne pas supprimer'!F152</f>
        <v>822</v>
      </c>
      <c r="F174" s="155">
        <f t="shared" si="61"/>
        <v>331</v>
      </c>
      <c r="G174" s="154">
        <f t="shared" si="56"/>
        <v>71.29228100607112</v>
      </c>
      <c r="H174" s="155">
        <f>'Feuil1 ne pas supprimer'!H152</f>
        <v>7</v>
      </c>
      <c r="I174" s="156">
        <f>'Feuil1 ne pas supprimer'!I152</f>
        <v>815</v>
      </c>
      <c r="J174" s="121">
        <f>'Feuil1 ne pas supprimer'!K152</f>
        <v>162</v>
      </c>
      <c r="K174" s="42">
        <f>J174/I174*100</f>
        <v>19.87730061349693</v>
      </c>
      <c r="L174" s="121">
        <f>'Feuil1 ne pas supprimer'!N152</f>
        <v>233</v>
      </c>
      <c r="M174" s="42">
        <f>L174/I174*100</f>
        <v>28.588957055214724</v>
      </c>
      <c r="N174" s="121">
        <f>'Feuil1 ne pas supprimer'!Q152</f>
        <v>420</v>
      </c>
      <c r="O174" s="42">
        <f>N174/I174*100</f>
        <v>51.533742331288344</v>
      </c>
      <c r="P174" s="118"/>
      <c r="Q174" s="37"/>
      <c r="R174" s="118"/>
      <c r="S174" s="37"/>
      <c r="T174" s="118"/>
      <c r="U174" s="37"/>
      <c r="V174" s="118"/>
      <c r="W174" s="37"/>
      <c r="X174" s="118"/>
      <c r="Y174" s="37"/>
      <c r="Z174" s="118"/>
      <c r="AA174" s="37"/>
    </row>
    <row r="175" spans="1:27" s="17" customFormat="1" ht="15">
      <c r="A175" s="133" t="s">
        <v>100</v>
      </c>
      <c r="B175" s="133" t="str">
        <f>'Feuil1 ne pas supprimer'!C153</f>
        <v>Uturoa</v>
      </c>
      <c r="C175" s="133">
        <f>'Feuil1 ne pas supprimer'!D153</f>
        <v>2</v>
      </c>
      <c r="D175" s="155">
        <f>'Feuil1 ne pas supprimer'!E153</f>
        <v>1011</v>
      </c>
      <c r="E175" s="155">
        <f>'Feuil1 ne pas supprimer'!F153</f>
        <v>780</v>
      </c>
      <c r="F175" s="155">
        <f t="shared" si="61"/>
        <v>231</v>
      </c>
      <c r="G175" s="154">
        <f t="shared" si="56"/>
        <v>77.1513353115727</v>
      </c>
      <c r="H175" s="155">
        <f>'Feuil1 ne pas supprimer'!H153</f>
        <v>7</v>
      </c>
      <c r="I175" s="156">
        <f>'Feuil1 ne pas supprimer'!I153</f>
        <v>773</v>
      </c>
      <c r="J175" s="121">
        <f>'Feuil1 ne pas supprimer'!K153</f>
        <v>233</v>
      </c>
      <c r="K175" s="42">
        <f>J175/I175*100</f>
        <v>30.142302716688228</v>
      </c>
      <c r="L175" s="121">
        <f>'Feuil1 ne pas supprimer'!N153</f>
        <v>209</v>
      </c>
      <c r="M175" s="42">
        <f>L175/I175*100</f>
        <v>27.037516170763258</v>
      </c>
      <c r="N175" s="121">
        <f>'Feuil1 ne pas supprimer'!Q153</f>
        <v>331</v>
      </c>
      <c r="O175" s="42">
        <f>N175/I175*100</f>
        <v>42.82018111254851</v>
      </c>
      <c r="P175" s="118"/>
      <c r="Q175" s="37"/>
      <c r="R175" s="118"/>
      <c r="S175" s="37"/>
      <c r="T175" s="118"/>
      <c r="U175" s="37"/>
      <c r="V175" s="118"/>
      <c r="W175" s="37"/>
      <c r="X175" s="118"/>
      <c r="Y175" s="37"/>
      <c r="Z175" s="118"/>
      <c r="AA175" s="37"/>
    </row>
    <row r="176" spans="1:27" s="17" customFormat="1" ht="15">
      <c r="A176" s="157" t="s">
        <v>100</v>
      </c>
      <c r="B176" s="157" t="str">
        <f>'Feuil1 ne pas supprimer'!C154</f>
        <v>Uturoa</v>
      </c>
      <c r="C176" s="157">
        <f>'Feuil1 ne pas supprimer'!D154</f>
        <v>3</v>
      </c>
      <c r="D176" s="155">
        <f>'Feuil1 ne pas supprimer'!E154</f>
        <v>1080</v>
      </c>
      <c r="E176" s="158">
        <f>'Feuil1 ne pas supprimer'!F154</f>
        <v>842</v>
      </c>
      <c r="F176" s="158">
        <f t="shared" si="61"/>
        <v>238</v>
      </c>
      <c r="G176" s="160">
        <f t="shared" si="56"/>
        <v>77.96296296296296</v>
      </c>
      <c r="H176" s="155">
        <f>'Feuil1 ne pas supprimer'!H154</f>
        <v>8</v>
      </c>
      <c r="I176" s="156">
        <f>'Feuil1 ne pas supprimer'!I154</f>
        <v>834</v>
      </c>
      <c r="J176" s="121">
        <f>'Feuil1 ne pas supprimer'!K154</f>
        <v>261</v>
      </c>
      <c r="K176" s="138">
        <f>J176/I176*100</f>
        <v>31.294964028776977</v>
      </c>
      <c r="L176" s="121">
        <f>'Feuil1 ne pas supprimer'!N154</f>
        <v>287</v>
      </c>
      <c r="M176" s="138">
        <f>L176/I176*100</f>
        <v>34.412470023980816</v>
      </c>
      <c r="N176" s="121">
        <f>'Feuil1 ne pas supprimer'!Q154</f>
        <v>286</v>
      </c>
      <c r="O176" s="138">
        <f>N176/I176*100</f>
        <v>34.2925659472422</v>
      </c>
      <c r="P176" s="118"/>
      <c r="Q176" s="37"/>
      <c r="R176" s="118"/>
      <c r="S176" s="37"/>
      <c r="T176" s="118"/>
      <c r="U176" s="37"/>
      <c r="V176" s="118"/>
      <c r="W176" s="37"/>
      <c r="X176" s="118"/>
      <c r="Y176" s="37"/>
      <c r="Z176" s="118"/>
      <c r="AA176" s="37"/>
    </row>
    <row r="177" spans="1:27" ht="15">
      <c r="A177" s="3" t="s">
        <v>99</v>
      </c>
      <c r="B177" s="3" t="s">
        <v>46</v>
      </c>
      <c r="C177" s="3"/>
      <c r="D177" s="92">
        <f>SUM(D178:D180)</f>
        <v>1420</v>
      </c>
      <c r="E177" s="91">
        <f>SUM(E178:E180)</f>
        <v>1003</v>
      </c>
      <c r="F177" s="91">
        <f t="shared" si="61"/>
        <v>417</v>
      </c>
      <c r="G177" s="14">
        <f>E177/D177*100</f>
        <v>70.63380281690141</v>
      </c>
      <c r="H177" s="92">
        <f>E177-I177</f>
        <v>16</v>
      </c>
      <c r="I177" s="98">
        <f>SUM(I178:I180)</f>
        <v>987</v>
      </c>
      <c r="J177" s="92">
        <f>SUM(J178:J180)</f>
        <v>343</v>
      </c>
      <c r="K177" s="16">
        <f>J177/$I177*100</f>
        <v>34.751773049645394</v>
      </c>
      <c r="L177" s="92">
        <f>SUM(L178:L180)</f>
        <v>532</v>
      </c>
      <c r="M177" s="16">
        <f>L177/$I177*100</f>
        <v>53.90070921985816</v>
      </c>
      <c r="N177" s="92">
        <f>SUM(N178:N180)</f>
        <v>112</v>
      </c>
      <c r="O177" s="16">
        <f>N177/$I177*100</f>
        <v>11.347517730496454</v>
      </c>
      <c r="P177" s="120"/>
      <c r="Q177" s="153"/>
      <c r="R177" s="120"/>
      <c r="S177" s="153"/>
      <c r="T177" s="120"/>
      <c r="U177" s="153"/>
      <c r="V177" s="120"/>
      <c r="W177" s="153"/>
      <c r="X177" s="120"/>
      <c r="Y177" s="153"/>
      <c r="Z177" s="120"/>
      <c r="AA177" s="153"/>
    </row>
    <row r="178" spans="1:27" s="17" customFormat="1" ht="15">
      <c r="A178" s="133" t="s">
        <v>99</v>
      </c>
      <c r="B178" s="133" t="str">
        <f>'Feuil1 ne pas supprimer'!C155</f>
        <v>Arutua</v>
      </c>
      <c r="C178" s="133">
        <f>'Feuil1 ne pas supprimer'!D155</f>
        <v>1</v>
      </c>
      <c r="D178" s="155">
        <f>'Feuil1 ne pas supprimer'!E155</f>
        <v>592</v>
      </c>
      <c r="E178" s="155">
        <f>'Feuil1 ne pas supprimer'!F155</f>
        <v>441</v>
      </c>
      <c r="F178" s="155">
        <f t="shared" si="61"/>
        <v>151</v>
      </c>
      <c r="G178" s="154">
        <f t="shared" si="56"/>
        <v>74.49324324324324</v>
      </c>
      <c r="H178" s="155">
        <f>'Feuil1 ne pas supprimer'!H155</f>
        <v>8</v>
      </c>
      <c r="I178" s="156">
        <f>'Feuil1 ne pas supprimer'!I155</f>
        <v>433</v>
      </c>
      <c r="J178" s="121">
        <f>'Feuil1 ne pas supprimer'!K155</f>
        <v>175</v>
      </c>
      <c r="K178" s="42">
        <f>J178/I178*100</f>
        <v>40.415704387990765</v>
      </c>
      <c r="L178" s="121">
        <f>'Feuil1 ne pas supprimer'!N155</f>
        <v>220</v>
      </c>
      <c r="M178" s="42">
        <f>L178/I178*100</f>
        <v>50.80831408775982</v>
      </c>
      <c r="N178" s="121">
        <f>'Feuil1 ne pas supprimer'!Q155</f>
        <v>38</v>
      </c>
      <c r="O178" s="42">
        <f>N178/I178*100</f>
        <v>8.775981524249422</v>
      </c>
      <c r="P178" s="118"/>
      <c r="Q178" s="37"/>
      <c r="R178" s="118"/>
      <c r="S178" s="37"/>
      <c r="T178" s="118"/>
      <c r="U178" s="37"/>
      <c r="V178" s="118"/>
      <c r="W178" s="37"/>
      <c r="X178" s="118"/>
      <c r="Y178" s="37"/>
      <c r="Z178" s="118"/>
      <c r="AA178" s="37"/>
    </row>
    <row r="179" spans="1:27" s="17" customFormat="1" ht="15">
      <c r="A179" s="133" t="s">
        <v>99</v>
      </c>
      <c r="B179" s="133" t="str">
        <f>'Feuil1 ne pas supprimer'!C156</f>
        <v>Arutua</v>
      </c>
      <c r="C179" s="133">
        <f>'Feuil1 ne pas supprimer'!D156</f>
        <v>2</v>
      </c>
      <c r="D179" s="155">
        <f>'Feuil1 ne pas supprimer'!E156</f>
        <v>395</v>
      </c>
      <c r="E179" s="155">
        <f>'Feuil1 ne pas supprimer'!F156</f>
        <v>237</v>
      </c>
      <c r="F179" s="155">
        <f t="shared" si="61"/>
        <v>158</v>
      </c>
      <c r="G179" s="154">
        <f t="shared" si="56"/>
        <v>60</v>
      </c>
      <c r="H179" s="155">
        <f>'Feuil1 ne pas supprimer'!H156</f>
        <v>7</v>
      </c>
      <c r="I179" s="156">
        <f>'Feuil1 ne pas supprimer'!I156</f>
        <v>230</v>
      </c>
      <c r="J179" s="121">
        <f>'Feuil1 ne pas supprimer'!K156</f>
        <v>108</v>
      </c>
      <c r="K179" s="42">
        <f>J179/I179*100</f>
        <v>46.95652173913044</v>
      </c>
      <c r="L179" s="121">
        <f>'Feuil1 ne pas supprimer'!N156</f>
        <v>104</v>
      </c>
      <c r="M179" s="42">
        <f>L179/I179*100</f>
        <v>45.21739130434783</v>
      </c>
      <c r="N179" s="121">
        <f>'Feuil1 ne pas supprimer'!Q156</f>
        <v>18</v>
      </c>
      <c r="O179" s="42">
        <f>N179/I179*100</f>
        <v>7.82608695652174</v>
      </c>
      <c r="P179" s="118"/>
      <c r="Q179" s="37"/>
      <c r="R179" s="118"/>
      <c r="S179" s="37"/>
      <c r="T179" s="118"/>
      <c r="U179" s="37"/>
      <c r="V179" s="118"/>
      <c r="W179" s="37"/>
      <c r="X179" s="118"/>
      <c r="Y179" s="37"/>
      <c r="Z179" s="118"/>
      <c r="AA179" s="37"/>
    </row>
    <row r="180" spans="1:27" s="17" customFormat="1" ht="15">
      <c r="A180" s="133" t="s">
        <v>99</v>
      </c>
      <c r="B180" s="133" t="str">
        <f>'Feuil1 ne pas supprimer'!C157</f>
        <v>Arutua</v>
      </c>
      <c r="C180" s="133">
        <f>'Feuil1 ne pas supprimer'!D157</f>
        <v>3</v>
      </c>
      <c r="D180" s="155">
        <f>'Feuil1 ne pas supprimer'!E157</f>
        <v>433</v>
      </c>
      <c r="E180" s="155">
        <f>'Feuil1 ne pas supprimer'!F157</f>
        <v>325</v>
      </c>
      <c r="F180" s="155">
        <f t="shared" si="61"/>
        <v>108</v>
      </c>
      <c r="G180" s="154">
        <f t="shared" si="56"/>
        <v>75.05773672055427</v>
      </c>
      <c r="H180" s="155">
        <f>'Feuil1 ne pas supprimer'!H157</f>
        <v>1</v>
      </c>
      <c r="I180" s="156">
        <f>'Feuil1 ne pas supprimer'!I157</f>
        <v>324</v>
      </c>
      <c r="J180" s="121">
        <f>'Feuil1 ne pas supprimer'!K157</f>
        <v>60</v>
      </c>
      <c r="K180" s="42">
        <f>J180/I180*100</f>
        <v>18.51851851851852</v>
      </c>
      <c r="L180" s="121">
        <f>'Feuil1 ne pas supprimer'!N157</f>
        <v>208</v>
      </c>
      <c r="M180" s="42">
        <f>L180/I180*100</f>
        <v>64.19753086419753</v>
      </c>
      <c r="N180" s="121">
        <f>'Feuil1 ne pas supprimer'!Q157</f>
        <v>56</v>
      </c>
      <c r="O180" s="42">
        <f>N180/I180*100</f>
        <v>17.28395061728395</v>
      </c>
      <c r="P180" s="118"/>
      <c r="Q180" s="37"/>
      <c r="R180" s="118"/>
      <c r="S180" s="37"/>
      <c r="T180" s="118"/>
      <c r="U180" s="37"/>
      <c r="V180" s="118"/>
      <c r="W180" s="37"/>
      <c r="X180" s="118"/>
      <c r="Y180" s="37"/>
      <c r="Z180" s="118"/>
      <c r="AA180" s="37"/>
    </row>
    <row r="181" spans="1:27" ht="15">
      <c r="A181" s="3" t="s">
        <v>99</v>
      </c>
      <c r="B181" s="3" t="s">
        <v>47</v>
      </c>
      <c r="C181" s="3"/>
      <c r="D181" s="91">
        <f>SUM(D182:D186)</f>
        <v>1216</v>
      </c>
      <c r="E181" s="91">
        <f>SUM(E182:E186)</f>
        <v>964</v>
      </c>
      <c r="F181" s="91">
        <f t="shared" si="61"/>
        <v>252</v>
      </c>
      <c r="G181" s="14">
        <f>E181/D181*100</f>
        <v>79.27631578947368</v>
      </c>
      <c r="H181" s="91">
        <f>E181-I181</f>
        <v>3</v>
      </c>
      <c r="I181" s="97">
        <f>SUM(I182:I186)</f>
        <v>961</v>
      </c>
      <c r="J181" s="91">
        <f>SUM(J182:J186)</f>
        <v>251</v>
      </c>
      <c r="K181" s="16">
        <f>J181/$I181*100</f>
        <v>26.11862643080125</v>
      </c>
      <c r="L181" s="91">
        <f>SUM(L182:L186)</f>
        <v>522</v>
      </c>
      <c r="M181" s="16">
        <f>L181/$I181*100</f>
        <v>54.31841831425598</v>
      </c>
      <c r="N181" s="91">
        <f>SUM(N182:N186)</f>
        <v>188</v>
      </c>
      <c r="O181" s="16">
        <f>N181/$I181*100</f>
        <v>19.562955254942768</v>
      </c>
      <c r="P181" s="120"/>
      <c r="Q181" s="153"/>
      <c r="R181" s="120"/>
      <c r="S181" s="153"/>
      <c r="T181" s="120"/>
      <c r="U181" s="153"/>
      <c r="V181" s="120"/>
      <c r="W181" s="153"/>
      <c r="X181" s="120"/>
      <c r="Y181" s="153"/>
      <c r="Z181" s="120"/>
      <c r="AA181" s="153"/>
    </row>
    <row r="182" spans="1:27" s="17" customFormat="1" ht="15">
      <c r="A182" s="133" t="s">
        <v>99</v>
      </c>
      <c r="B182" s="133" t="str">
        <f>'Feuil1 ne pas supprimer'!C158</f>
        <v>Fakarava</v>
      </c>
      <c r="C182" s="133">
        <f>'Feuil1 ne pas supprimer'!D158</f>
        <v>1</v>
      </c>
      <c r="D182" s="155">
        <f>'Feuil1 ne pas supprimer'!E158</f>
        <v>551</v>
      </c>
      <c r="E182" s="155">
        <f>'Feuil1 ne pas supprimer'!F158</f>
        <v>456</v>
      </c>
      <c r="F182" s="155">
        <f t="shared" si="61"/>
        <v>95</v>
      </c>
      <c r="G182" s="154">
        <f t="shared" si="56"/>
        <v>82.75862068965517</v>
      </c>
      <c r="H182" s="155">
        <f>'Feuil1 ne pas supprimer'!H158</f>
        <v>1</v>
      </c>
      <c r="I182" s="156">
        <f>'Feuil1 ne pas supprimer'!I158</f>
        <v>455</v>
      </c>
      <c r="J182" s="121">
        <f>'Feuil1 ne pas supprimer'!K158</f>
        <v>125</v>
      </c>
      <c r="K182" s="42">
        <f>J182/I182*100</f>
        <v>27.472527472527474</v>
      </c>
      <c r="L182" s="121">
        <f>'Feuil1 ne pas supprimer'!N158</f>
        <v>253</v>
      </c>
      <c r="M182" s="42">
        <f>L182/I182*100</f>
        <v>55.604395604395606</v>
      </c>
      <c r="N182" s="121">
        <f>'Feuil1 ne pas supprimer'!Q158</f>
        <v>77</v>
      </c>
      <c r="O182" s="42">
        <f>N182/I182*100</f>
        <v>16.923076923076923</v>
      </c>
      <c r="P182" s="118"/>
      <c r="Q182" s="37"/>
      <c r="R182" s="118"/>
      <c r="S182" s="37"/>
      <c r="T182" s="118"/>
      <c r="U182" s="37"/>
      <c r="V182" s="118"/>
      <c r="W182" s="37"/>
      <c r="X182" s="118"/>
      <c r="Y182" s="37"/>
      <c r="Z182" s="118"/>
      <c r="AA182" s="37"/>
    </row>
    <row r="183" spans="1:27" s="17" customFormat="1" ht="15">
      <c r="A183" s="133" t="s">
        <v>99</v>
      </c>
      <c r="B183" s="133" t="str">
        <f>'Feuil1 ne pas supprimer'!C159</f>
        <v>Fakarava</v>
      </c>
      <c r="C183" s="133">
        <f>'Feuil1 ne pas supprimer'!D159</f>
        <v>2</v>
      </c>
      <c r="D183" s="155">
        <f>'Feuil1 ne pas supprimer'!E159</f>
        <v>225</v>
      </c>
      <c r="E183" s="155">
        <f>'Feuil1 ne pas supprimer'!F159</f>
        <v>161</v>
      </c>
      <c r="F183" s="155">
        <f t="shared" si="61"/>
        <v>64</v>
      </c>
      <c r="G183" s="154">
        <f t="shared" si="56"/>
        <v>71.55555555555554</v>
      </c>
      <c r="H183" s="155">
        <f>'Feuil1 ne pas supprimer'!H159</f>
        <v>1</v>
      </c>
      <c r="I183" s="156">
        <f>'Feuil1 ne pas supprimer'!I159</f>
        <v>160</v>
      </c>
      <c r="J183" s="121">
        <f>'Feuil1 ne pas supprimer'!K159</f>
        <v>24</v>
      </c>
      <c r="K183" s="42">
        <f>J183/I183*100</f>
        <v>15</v>
      </c>
      <c r="L183" s="121">
        <f>'Feuil1 ne pas supprimer'!N159</f>
        <v>129</v>
      </c>
      <c r="M183" s="42">
        <f>L183/I183*100</f>
        <v>80.625</v>
      </c>
      <c r="N183" s="121">
        <f>'Feuil1 ne pas supprimer'!Q159</f>
        <v>7</v>
      </c>
      <c r="O183" s="42">
        <f>N183/I183*100</f>
        <v>4.375</v>
      </c>
      <c r="P183" s="118"/>
      <c r="Q183" s="37"/>
      <c r="R183" s="118"/>
      <c r="S183" s="37"/>
      <c r="T183" s="118"/>
      <c r="U183" s="37"/>
      <c r="V183" s="118"/>
      <c r="W183" s="37"/>
      <c r="X183" s="118"/>
      <c r="Y183" s="37"/>
      <c r="Z183" s="118"/>
      <c r="AA183" s="37"/>
    </row>
    <row r="184" spans="1:27" s="17" customFormat="1" ht="15">
      <c r="A184" s="133" t="s">
        <v>99</v>
      </c>
      <c r="B184" s="133" t="str">
        <f>'Feuil1 ne pas supprimer'!C160</f>
        <v>Fakarava</v>
      </c>
      <c r="C184" s="133">
        <f>'Feuil1 ne pas supprimer'!D160</f>
        <v>3</v>
      </c>
      <c r="D184" s="155">
        <f>'Feuil1 ne pas supprimer'!E160</f>
        <v>198</v>
      </c>
      <c r="E184" s="155">
        <f>'Feuil1 ne pas supprimer'!F160</f>
        <v>146</v>
      </c>
      <c r="F184" s="155">
        <f t="shared" si="61"/>
        <v>52</v>
      </c>
      <c r="G184" s="154">
        <f t="shared" si="56"/>
        <v>73.73737373737373</v>
      </c>
      <c r="H184" s="155">
        <f>'Feuil1 ne pas supprimer'!H160</f>
        <v>0</v>
      </c>
      <c r="I184" s="156">
        <f>'Feuil1 ne pas supprimer'!I160</f>
        <v>146</v>
      </c>
      <c r="J184" s="121">
        <f>'Feuil1 ne pas supprimer'!K160</f>
        <v>47</v>
      </c>
      <c r="K184" s="42">
        <f>J184/I184*100</f>
        <v>32.19178082191781</v>
      </c>
      <c r="L184" s="121">
        <f>'Feuil1 ne pas supprimer'!N160</f>
        <v>16</v>
      </c>
      <c r="M184" s="42">
        <f>L184/I184*100</f>
        <v>10.95890410958904</v>
      </c>
      <c r="N184" s="121">
        <f>'Feuil1 ne pas supprimer'!Q160</f>
        <v>83</v>
      </c>
      <c r="O184" s="42">
        <f>N184/I184*100</f>
        <v>56.849315068493155</v>
      </c>
      <c r="P184" s="118"/>
      <c r="Q184" s="37"/>
      <c r="R184" s="118"/>
      <c r="S184" s="37"/>
      <c r="T184" s="118"/>
      <c r="U184" s="37"/>
      <c r="V184" s="118"/>
      <c r="W184" s="37"/>
      <c r="X184" s="118"/>
      <c r="Y184" s="37"/>
      <c r="Z184" s="118"/>
      <c r="AA184" s="37"/>
    </row>
    <row r="185" spans="1:27" s="17" customFormat="1" ht="15">
      <c r="A185" s="133" t="s">
        <v>99</v>
      </c>
      <c r="B185" s="133" t="str">
        <f>'Feuil1 ne pas supprimer'!C161</f>
        <v>Fakarava</v>
      </c>
      <c r="C185" s="133">
        <f>'Feuil1 ne pas supprimer'!D161</f>
        <v>4</v>
      </c>
      <c r="D185" s="155">
        <f>'Feuil1 ne pas supprimer'!E161</f>
        <v>84</v>
      </c>
      <c r="E185" s="155">
        <f>'Feuil1 ne pas supprimer'!F161</f>
        <v>61</v>
      </c>
      <c r="F185" s="155">
        <f t="shared" si="61"/>
        <v>23</v>
      </c>
      <c r="G185" s="154">
        <f t="shared" si="56"/>
        <v>72.61904761904762</v>
      </c>
      <c r="H185" s="155">
        <f>'Feuil1 ne pas supprimer'!H161</f>
        <v>0</v>
      </c>
      <c r="I185" s="156">
        <f>'Feuil1 ne pas supprimer'!I161</f>
        <v>61</v>
      </c>
      <c r="J185" s="121">
        <f>'Feuil1 ne pas supprimer'!K161</f>
        <v>31</v>
      </c>
      <c r="K185" s="42">
        <f>J185/I185*100</f>
        <v>50.81967213114754</v>
      </c>
      <c r="L185" s="121">
        <f>'Feuil1 ne pas supprimer'!N161</f>
        <v>26</v>
      </c>
      <c r="M185" s="42">
        <f>L185/I185*100</f>
        <v>42.62295081967213</v>
      </c>
      <c r="N185" s="121">
        <f>'Feuil1 ne pas supprimer'!Q161</f>
        <v>4</v>
      </c>
      <c r="O185" s="42">
        <f>N185/I185*100</f>
        <v>6.557377049180328</v>
      </c>
      <c r="P185" s="118"/>
      <c r="Q185" s="37"/>
      <c r="R185" s="118"/>
      <c r="S185" s="37"/>
      <c r="T185" s="118"/>
      <c r="U185" s="37"/>
      <c r="V185" s="118"/>
      <c r="W185" s="37"/>
      <c r="X185" s="118"/>
      <c r="Y185" s="37"/>
      <c r="Z185" s="118"/>
      <c r="AA185" s="37"/>
    </row>
    <row r="186" spans="1:27" s="17" customFormat="1" ht="15">
      <c r="A186" s="133" t="s">
        <v>99</v>
      </c>
      <c r="B186" s="133" t="str">
        <f>'Feuil1 ne pas supprimer'!C162</f>
        <v>Fakarava</v>
      </c>
      <c r="C186" s="133">
        <f>'Feuil1 ne pas supprimer'!D162</f>
        <v>5</v>
      </c>
      <c r="D186" s="155">
        <f>'Feuil1 ne pas supprimer'!E162</f>
        <v>158</v>
      </c>
      <c r="E186" s="155">
        <f>'Feuil1 ne pas supprimer'!F162</f>
        <v>140</v>
      </c>
      <c r="F186" s="155">
        <f t="shared" si="61"/>
        <v>18</v>
      </c>
      <c r="G186" s="154">
        <f t="shared" si="56"/>
        <v>88.60759493670885</v>
      </c>
      <c r="H186" s="155">
        <f>'Feuil1 ne pas supprimer'!H162</f>
        <v>1</v>
      </c>
      <c r="I186" s="156">
        <f>'Feuil1 ne pas supprimer'!I162</f>
        <v>139</v>
      </c>
      <c r="J186" s="121">
        <f>'Feuil1 ne pas supprimer'!K162</f>
        <v>24</v>
      </c>
      <c r="K186" s="42">
        <f>J186/I186*100</f>
        <v>17.26618705035971</v>
      </c>
      <c r="L186" s="121">
        <f>'Feuil1 ne pas supprimer'!N162</f>
        <v>98</v>
      </c>
      <c r="M186" s="42">
        <f>L186/I186*100</f>
        <v>70.50359712230215</v>
      </c>
      <c r="N186" s="121">
        <f>'Feuil1 ne pas supprimer'!Q162</f>
        <v>17</v>
      </c>
      <c r="O186" s="42">
        <f>N186/I186*100</f>
        <v>12.23021582733813</v>
      </c>
      <c r="P186" s="118"/>
      <c r="Q186" s="37"/>
      <c r="R186" s="118"/>
      <c r="S186" s="37"/>
      <c r="T186" s="118"/>
      <c r="U186" s="37"/>
      <c r="V186" s="118"/>
      <c r="W186" s="37"/>
      <c r="X186" s="118"/>
      <c r="Y186" s="37"/>
      <c r="Z186" s="118"/>
      <c r="AA186" s="37"/>
    </row>
    <row r="187" spans="1:27" ht="15">
      <c r="A187" s="3" t="s">
        <v>99</v>
      </c>
      <c r="B187" s="3" t="s">
        <v>48</v>
      </c>
      <c r="C187" s="3"/>
      <c r="D187" s="91">
        <f>SUM(D188:D189)</f>
        <v>897</v>
      </c>
      <c r="E187" s="91">
        <f>SUM(E188:E189)</f>
        <v>688</v>
      </c>
      <c r="F187" s="91">
        <f t="shared" si="61"/>
        <v>209</v>
      </c>
      <c r="G187" s="14">
        <f>E187/D187*100</f>
        <v>76.70011148272017</v>
      </c>
      <c r="H187" s="91">
        <f>E187-I187</f>
        <v>0</v>
      </c>
      <c r="I187" s="97">
        <f>SUM(I188:I189)</f>
        <v>688</v>
      </c>
      <c r="J187" s="91">
        <f>SUM(J188:J189)</f>
        <v>174</v>
      </c>
      <c r="K187" s="16">
        <f>J187/$I187*100</f>
        <v>25.290697674418606</v>
      </c>
      <c r="L187" s="91">
        <f>SUM(L188:L189)</f>
        <v>321</v>
      </c>
      <c r="M187" s="16">
        <f>L187/$I187*100</f>
        <v>46.656976744186046</v>
      </c>
      <c r="N187" s="91">
        <f>SUM(N188:N189)</f>
        <v>193</v>
      </c>
      <c r="O187" s="16">
        <f>N187/$I187*100</f>
        <v>28.052325581395348</v>
      </c>
      <c r="P187" s="120"/>
      <c r="Q187" s="153"/>
      <c r="R187" s="120"/>
      <c r="S187" s="153"/>
      <c r="T187" s="120"/>
      <c r="U187" s="153"/>
      <c r="V187" s="120"/>
      <c r="W187" s="153"/>
      <c r="X187" s="120"/>
      <c r="Y187" s="153"/>
      <c r="Z187" s="120"/>
      <c r="AA187" s="153"/>
    </row>
    <row r="188" spans="1:27" ht="15">
      <c r="A188" s="133" t="s">
        <v>99</v>
      </c>
      <c r="B188" s="133" t="str">
        <f>'Feuil1 ne pas supprimer'!C163</f>
        <v>Manihi</v>
      </c>
      <c r="C188" s="133">
        <f>'Feuil1 ne pas supprimer'!D163</f>
        <v>1</v>
      </c>
      <c r="D188" s="155">
        <f>'Feuil1 ne pas supprimer'!E163</f>
        <v>519</v>
      </c>
      <c r="E188" s="155">
        <f>'Feuil1 ne pas supprimer'!F163</f>
        <v>431</v>
      </c>
      <c r="F188" s="155">
        <f t="shared" si="61"/>
        <v>88</v>
      </c>
      <c r="G188" s="154">
        <f t="shared" si="56"/>
        <v>83.04431599229287</v>
      </c>
      <c r="H188" s="155">
        <f>'Feuil1 ne pas supprimer'!H163</f>
        <v>0</v>
      </c>
      <c r="I188" s="156">
        <f>'Feuil1 ne pas supprimer'!I163</f>
        <v>431</v>
      </c>
      <c r="J188" s="93">
        <f>'Feuil1 ne pas supprimer'!K163</f>
        <v>83</v>
      </c>
      <c r="K188" s="8">
        <f>J188/I188*100</f>
        <v>19.25754060324826</v>
      </c>
      <c r="L188" s="93">
        <f>'Feuil1 ne pas supprimer'!N163</f>
        <v>180</v>
      </c>
      <c r="M188" s="8">
        <f>L188/I188*100</f>
        <v>41.76334106728538</v>
      </c>
      <c r="N188" s="93">
        <f>'Feuil1 ne pas supprimer'!Q163</f>
        <v>168</v>
      </c>
      <c r="O188" s="8">
        <f>N188/I188*100</f>
        <v>38.97911832946635</v>
      </c>
      <c r="P188" s="118"/>
      <c r="Q188" s="37"/>
      <c r="R188" s="118"/>
      <c r="S188" s="37"/>
      <c r="T188" s="118"/>
      <c r="U188" s="37"/>
      <c r="V188" s="118"/>
      <c r="W188" s="37"/>
      <c r="X188" s="118"/>
      <c r="Y188" s="37"/>
      <c r="Z188" s="118"/>
      <c r="AA188" s="37"/>
    </row>
    <row r="189" spans="1:27" ht="15">
      <c r="A189" s="133" t="s">
        <v>99</v>
      </c>
      <c r="B189" s="133" t="str">
        <f>'Feuil1 ne pas supprimer'!C164</f>
        <v>Manihi</v>
      </c>
      <c r="C189" s="133">
        <f>'Feuil1 ne pas supprimer'!D164</f>
        <v>2</v>
      </c>
      <c r="D189" s="155">
        <f>'Feuil1 ne pas supprimer'!E164</f>
        <v>378</v>
      </c>
      <c r="E189" s="155">
        <f>'Feuil1 ne pas supprimer'!F164</f>
        <v>257</v>
      </c>
      <c r="F189" s="155">
        <f t="shared" si="61"/>
        <v>121</v>
      </c>
      <c r="G189" s="154">
        <f t="shared" si="56"/>
        <v>67.98941798941799</v>
      </c>
      <c r="H189" s="155">
        <f>'Feuil1 ne pas supprimer'!H164</f>
        <v>0</v>
      </c>
      <c r="I189" s="156">
        <f>'Feuil1 ne pas supprimer'!I164</f>
        <v>257</v>
      </c>
      <c r="J189" s="93">
        <f>'Feuil1 ne pas supprimer'!K164</f>
        <v>91</v>
      </c>
      <c r="K189" s="8">
        <f>J189/I189*100</f>
        <v>35.40856031128405</v>
      </c>
      <c r="L189" s="93">
        <f>'Feuil1 ne pas supprimer'!N164</f>
        <v>141</v>
      </c>
      <c r="M189" s="8">
        <f>L189/I189*100</f>
        <v>54.86381322957199</v>
      </c>
      <c r="N189" s="93">
        <f>'Feuil1 ne pas supprimer'!Q164</f>
        <v>25</v>
      </c>
      <c r="O189" s="8">
        <f>N189/I189*100</f>
        <v>9.72762645914397</v>
      </c>
      <c r="P189" s="118"/>
      <c r="Q189" s="37"/>
      <c r="R189" s="118"/>
      <c r="S189" s="37"/>
      <c r="T189" s="118"/>
      <c r="U189" s="37"/>
      <c r="V189" s="118"/>
      <c r="W189" s="37"/>
      <c r="X189" s="118"/>
      <c r="Y189" s="37"/>
      <c r="Z189" s="118"/>
      <c r="AA189" s="37"/>
    </row>
    <row r="190" spans="1:27" ht="15">
      <c r="A190" s="3" t="s">
        <v>99</v>
      </c>
      <c r="B190" s="3" t="s">
        <v>49</v>
      </c>
      <c r="C190" s="3"/>
      <c r="D190" s="91">
        <f>SUM(D191:D195)</f>
        <v>2671</v>
      </c>
      <c r="E190" s="91">
        <f>SUM(E191:E195)</f>
        <v>2036</v>
      </c>
      <c r="F190" s="91">
        <f t="shared" si="61"/>
        <v>635</v>
      </c>
      <c r="G190" s="14">
        <f>E190/D190*100</f>
        <v>76.22613253463122</v>
      </c>
      <c r="H190" s="91">
        <f>E190-I190</f>
        <v>23</v>
      </c>
      <c r="I190" s="97">
        <f>SUM(I191:I195)</f>
        <v>2013</v>
      </c>
      <c r="J190" s="91">
        <f>SUM(J191:J195)</f>
        <v>646</v>
      </c>
      <c r="K190" s="16">
        <f>J190/$I190*100</f>
        <v>32.09140586189766</v>
      </c>
      <c r="L190" s="91">
        <f>SUM(L191:L195)</f>
        <v>904</v>
      </c>
      <c r="M190" s="16">
        <f>L190/$I190*100</f>
        <v>44.90809736711376</v>
      </c>
      <c r="N190" s="91">
        <f>SUM(N191:N195)</f>
        <v>463</v>
      </c>
      <c r="O190" s="16">
        <f>N190/$I190*100</f>
        <v>23.000496770988573</v>
      </c>
      <c r="P190" s="120"/>
      <c r="Q190" s="153"/>
      <c r="R190" s="120"/>
      <c r="S190" s="153"/>
      <c r="T190" s="120"/>
      <c r="U190" s="153"/>
      <c r="V190" s="120"/>
      <c r="W190" s="153"/>
      <c r="X190" s="120"/>
      <c r="Y190" s="153"/>
      <c r="Z190" s="120"/>
      <c r="AA190" s="153"/>
    </row>
    <row r="191" spans="1:27" s="17" customFormat="1" ht="15">
      <c r="A191" s="133" t="s">
        <v>99</v>
      </c>
      <c r="B191" s="133" t="str">
        <f>'Feuil1 ne pas supprimer'!C165</f>
        <v>Rangiroa</v>
      </c>
      <c r="C191" s="133">
        <f>'Feuil1 ne pas supprimer'!D165</f>
        <v>1</v>
      </c>
      <c r="D191" s="155">
        <f>'Feuil1 ne pas supprimer'!E165</f>
        <v>740</v>
      </c>
      <c r="E191" s="155">
        <f>'Feuil1 ne pas supprimer'!F165</f>
        <v>601</v>
      </c>
      <c r="F191" s="155">
        <f t="shared" si="61"/>
        <v>139</v>
      </c>
      <c r="G191" s="154">
        <f t="shared" si="56"/>
        <v>81.21621621621622</v>
      </c>
      <c r="H191" s="155">
        <f>'Feuil1 ne pas supprimer'!H165</f>
        <v>5</v>
      </c>
      <c r="I191" s="156">
        <f>'Feuil1 ne pas supprimer'!I165</f>
        <v>596</v>
      </c>
      <c r="J191" s="121">
        <f>'Feuil1 ne pas supprimer'!K165</f>
        <v>212</v>
      </c>
      <c r="K191" s="42">
        <f>J191/I191*100</f>
        <v>35.57046979865772</v>
      </c>
      <c r="L191" s="121">
        <f>'Feuil1 ne pas supprimer'!N165</f>
        <v>205</v>
      </c>
      <c r="M191" s="42">
        <f>L191/I191*100</f>
        <v>34.395973154362416</v>
      </c>
      <c r="N191" s="121">
        <f>'Feuil1 ne pas supprimer'!Q165</f>
        <v>179</v>
      </c>
      <c r="O191" s="42">
        <f>N191/I191*100</f>
        <v>30.033557046979865</v>
      </c>
      <c r="P191" s="118"/>
      <c r="Q191" s="37"/>
      <c r="R191" s="118"/>
      <c r="S191" s="37"/>
      <c r="T191" s="118"/>
      <c r="U191" s="37"/>
      <c r="V191" s="118"/>
      <c r="W191" s="37"/>
      <c r="X191" s="118"/>
      <c r="Y191" s="37"/>
      <c r="Z191" s="118"/>
      <c r="AA191" s="37"/>
    </row>
    <row r="192" spans="1:27" s="17" customFormat="1" ht="15">
      <c r="A192" s="133" t="s">
        <v>99</v>
      </c>
      <c r="B192" s="133" t="str">
        <f>'Feuil1 ne pas supprimer'!C166</f>
        <v>Rangiroa</v>
      </c>
      <c r="C192" s="133">
        <f>'Feuil1 ne pas supprimer'!D166</f>
        <v>2</v>
      </c>
      <c r="D192" s="155">
        <f>'Feuil1 ne pas supprimer'!E166</f>
        <v>1207</v>
      </c>
      <c r="E192" s="155">
        <f>'Feuil1 ne pas supprimer'!F166</f>
        <v>846</v>
      </c>
      <c r="F192" s="155">
        <f t="shared" si="61"/>
        <v>361</v>
      </c>
      <c r="G192" s="154">
        <f t="shared" si="56"/>
        <v>70.09113504556753</v>
      </c>
      <c r="H192" s="155">
        <f>'Feuil1 ne pas supprimer'!H166</f>
        <v>13</v>
      </c>
      <c r="I192" s="156">
        <f>'Feuil1 ne pas supprimer'!I166</f>
        <v>833</v>
      </c>
      <c r="J192" s="121">
        <f>'Feuil1 ne pas supprimer'!K166</f>
        <v>237</v>
      </c>
      <c r="K192" s="42">
        <f>J192/I192*100</f>
        <v>28.45138055222089</v>
      </c>
      <c r="L192" s="121">
        <f>'Feuil1 ne pas supprimer'!N166</f>
        <v>397</v>
      </c>
      <c r="M192" s="42">
        <f>L192/I192*100</f>
        <v>47.65906362545018</v>
      </c>
      <c r="N192" s="121">
        <f>'Feuil1 ne pas supprimer'!Q166</f>
        <v>199</v>
      </c>
      <c r="O192" s="42">
        <f>N192/I192*100</f>
        <v>23.88955582232893</v>
      </c>
      <c r="P192" s="118"/>
      <c r="Q192" s="37"/>
      <c r="R192" s="118"/>
      <c r="S192" s="37"/>
      <c r="T192" s="118"/>
      <c r="U192" s="37"/>
      <c r="V192" s="118"/>
      <c r="W192" s="37"/>
      <c r="X192" s="118"/>
      <c r="Y192" s="37"/>
      <c r="Z192" s="118"/>
      <c r="AA192" s="37"/>
    </row>
    <row r="193" spans="1:27" s="17" customFormat="1" ht="15">
      <c r="A193" s="133" t="s">
        <v>99</v>
      </c>
      <c r="B193" s="133" t="str">
        <f>'Feuil1 ne pas supprimer'!C167</f>
        <v>Rangiroa</v>
      </c>
      <c r="C193" s="133">
        <f>'Feuil1 ne pas supprimer'!D167</f>
        <v>3</v>
      </c>
      <c r="D193" s="155">
        <f>'Feuil1 ne pas supprimer'!E167</f>
        <v>64</v>
      </c>
      <c r="E193" s="155">
        <f>'Feuil1 ne pas supprimer'!F167</f>
        <v>56</v>
      </c>
      <c r="F193" s="155">
        <f t="shared" si="61"/>
        <v>8</v>
      </c>
      <c r="G193" s="154">
        <f t="shared" si="56"/>
        <v>87.5</v>
      </c>
      <c r="H193" s="155">
        <f>'Feuil1 ne pas supprimer'!H167</f>
        <v>3</v>
      </c>
      <c r="I193" s="156">
        <f>'Feuil1 ne pas supprimer'!I167</f>
        <v>53</v>
      </c>
      <c r="J193" s="121">
        <f>'Feuil1 ne pas supprimer'!K167</f>
        <v>16</v>
      </c>
      <c r="K193" s="42">
        <f>J193/I193*100</f>
        <v>30.18867924528302</v>
      </c>
      <c r="L193" s="121">
        <f>'Feuil1 ne pas supprimer'!N167</f>
        <v>32</v>
      </c>
      <c r="M193" s="42">
        <f>L193/I193*100</f>
        <v>60.37735849056604</v>
      </c>
      <c r="N193" s="121">
        <f>'Feuil1 ne pas supprimer'!Q167</f>
        <v>5</v>
      </c>
      <c r="O193" s="42">
        <f>N193/I193*100</f>
        <v>9.433962264150944</v>
      </c>
      <c r="P193" s="118"/>
      <c r="Q193" s="37"/>
      <c r="R193" s="118"/>
      <c r="S193" s="37"/>
      <c r="T193" s="118"/>
      <c r="U193" s="37"/>
      <c r="V193" s="118"/>
      <c r="W193" s="37"/>
      <c r="X193" s="118"/>
      <c r="Y193" s="37"/>
      <c r="Z193" s="118"/>
      <c r="AA193" s="37"/>
    </row>
    <row r="194" spans="1:27" s="17" customFormat="1" ht="15">
      <c r="A194" s="133" t="s">
        <v>99</v>
      </c>
      <c r="B194" s="133" t="str">
        <f>'Feuil1 ne pas supprimer'!C168</f>
        <v>Rangiroa</v>
      </c>
      <c r="C194" s="133">
        <f>'Feuil1 ne pas supprimer'!D168</f>
        <v>4</v>
      </c>
      <c r="D194" s="155">
        <f>'Feuil1 ne pas supprimer'!E168</f>
        <v>212</v>
      </c>
      <c r="E194" s="155">
        <f>'Feuil1 ne pas supprimer'!F168</f>
        <v>176</v>
      </c>
      <c r="F194" s="155">
        <f aca="true" t="shared" si="62" ref="F194:F225">D194-E194</f>
        <v>36</v>
      </c>
      <c r="G194" s="154">
        <f t="shared" si="56"/>
        <v>83.01886792452831</v>
      </c>
      <c r="H194" s="155">
        <f>'Feuil1 ne pas supprimer'!H168</f>
        <v>1</v>
      </c>
      <c r="I194" s="156">
        <f>'Feuil1 ne pas supprimer'!I168</f>
        <v>175</v>
      </c>
      <c r="J194" s="121">
        <f>'Feuil1 ne pas supprimer'!K168</f>
        <v>75</v>
      </c>
      <c r="K194" s="42">
        <f>J194/I194*100</f>
        <v>42.857142857142854</v>
      </c>
      <c r="L194" s="121">
        <f>'Feuil1 ne pas supprimer'!N168</f>
        <v>94</v>
      </c>
      <c r="M194" s="42">
        <f>L194/I194*100</f>
        <v>53.714285714285715</v>
      </c>
      <c r="N194" s="121">
        <f>'Feuil1 ne pas supprimer'!Q168</f>
        <v>6</v>
      </c>
      <c r="O194" s="42">
        <f>N194/I194*100</f>
        <v>3.428571428571429</v>
      </c>
      <c r="P194" s="118"/>
      <c r="Q194" s="37"/>
      <c r="R194" s="118"/>
      <c r="S194" s="37"/>
      <c r="T194" s="118"/>
      <c r="U194" s="37"/>
      <c r="V194" s="118"/>
      <c r="W194" s="37"/>
      <c r="X194" s="118"/>
      <c r="Y194" s="37"/>
      <c r="Z194" s="118"/>
      <c r="AA194" s="37"/>
    </row>
    <row r="195" spans="1:27" s="17" customFormat="1" ht="15">
      <c r="A195" s="133" t="s">
        <v>99</v>
      </c>
      <c r="B195" s="133" t="str">
        <f>'Feuil1 ne pas supprimer'!C169</f>
        <v>Rangiroa</v>
      </c>
      <c r="C195" s="133">
        <f>'Feuil1 ne pas supprimer'!D169</f>
        <v>5</v>
      </c>
      <c r="D195" s="155">
        <f>'Feuil1 ne pas supprimer'!E169</f>
        <v>448</v>
      </c>
      <c r="E195" s="155">
        <f>'Feuil1 ne pas supprimer'!F169</f>
        <v>357</v>
      </c>
      <c r="F195" s="155">
        <f t="shared" si="62"/>
        <v>91</v>
      </c>
      <c r="G195" s="154">
        <f t="shared" si="56"/>
        <v>79.6875</v>
      </c>
      <c r="H195" s="155">
        <f>'Feuil1 ne pas supprimer'!H169</f>
        <v>1</v>
      </c>
      <c r="I195" s="156">
        <f>'Feuil1 ne pas supprimer'!I169</f>
        <v>356</v>
      </c>
      <c r="J195" s="121">
        <f>'Feuil1 ne pas supprimer'!K169</f>
        <v>106</v>
      </c>
      <c r="K195" s="42">
        <f>J195/I195*100</f>
        <v>29.775280898876407</v>
      </c>
      <c r="L195" s="121">
        <f>'Feuil1 ne pas supprimer'!N169</f>
        <v>176</v>
      </c>
      <c r="M195" s="42">
        <f>L195/I195*100</f>
        <v>49.43820224719101</v>
      </c>
      <c r="N195" s="121">
        <f>'Feuil1 ne pas supprimer'!Q169</f>
        <v>74</v>
      </c>
      <c r="O195" s="42">
        <f>N195/I195*100</f>
        <v>20.786516853932586</v>
      </c>
      <c r="P195" s="118"/>
      <c r="Q195" s="37"/>
      <c r="R195" s="118"/>
      <c r="S195" s="37"/>
      <c r="T195" s="118"/>
      <c r="U195" s="37"/>
      <c r="V195" s="118"/>
      <c r="W195" s="37"/>
      <c r="X195" s="118"/>
      <c r="Y195" s="37"/>
      <c r="Z195" s="118"/>
      <c r="AA195" s="37"/>
    </row>
    <row r="196" spans="1:27" ht="15">
      <c r="A196" s="3" t="s">
        <v>99</v>
      </c>
      <c r="B196" s="3" t="s">
        <v>50</v>
      </c>
      <c r="C196" s="3"/>
      <c r="D196" s="91">
        <f>SUM(D197:D198)</f>
        <v>1291</v>
      </c>
      <c r="E196" s="91">
        <f>SUM(E197:E198)</f>
        <v>972</v>
      </c>
      <c r="F196" s="91">
        <f t="shared" si="62"/>
        <v>319</v>
      </c>
      <c r="G196" s="14">
        <f>E196/D196*100</f>
        <v>75.29047250193648</v>
      </c>
      <c r="H196" s="91">
        <f>E196-I196</f>
        <v>5</v>
      </c>
      <c r="I196" s="97">
        <f>SUM(I197:I198)</f>
        <v>967</v>
      </c>
      <c r="J196" s="91">
        <f>SUM(J197:J198)</f>
        <v>291</v>
      </c>
      <c r="K196" s="16">
        <f>J196/$I196*100</f>
        <v>30.093071354705277</v>
      </c>
      <c r="L196" s="91">
        <f>SUM(L197:L198)</f>
        <v>606</v>
      </c>
      <c r="M196" s="16">
        <f>L196/$I196*100</f>
        <v>62.668045501551184</v>
      </c>
      <c r="N196" s="91">
        <f>SUM(N197:N198)</f>
        <v>70</v>
      </c>
      <c r="O196" s="16">
        <f>N196/$I196*100</f>
        <v>7.238883143743537</v>
      </c>
      <c r="P196" s="120"/>
      <c r="Q196" s="153"/>
      <c r="R196" s="120"/>
      <c r="S196" s="153"/>
      <c r="T196" s="120"/>
      <c r="U196" s="153"/>
      <c r="V196" s="120"/>
      <c r="W196" s="153"/>
      <c r="X196" s="120"/>
      <c r="Y196" s="153"/>
      <c r="Z196" s="120"/>
      <c r="AA196" s="153"/>
    </row>
    <row r="197" spans="1:27" s="17" customFormat="1" ht="15">
      <c r="A197" s="133" t="s">
        <v>99</v>
      </c>
      <c r="B197" s="133" t="str">
        <f>'Feuil1 ne pas supprimer'!C170</f>
        <v>Takaroa</v>
      </c>
      <c r="C197" s="133">
        <f>'Feuil1 ne pas supprimer'!D170</f>
        <v>1</v>
      </c>
      <c r="D197" s="155">
        <f>'Feuil1 ne pas supprimer'!E170</f>
        <v>863</v>
      </c>
      <c r="E197" s="155">
        <f>'Feuil1 ne pas supprimer'!F170</f>
        <v>639</v>
      </c>
      <c r="F197" s="155">
        <f t="shared" si="62"/>
        <v>224</v>
      </c>
      <c r="G197" s="154">
        <f t="shared" si="56"/>
        <v>74.04403244495944</v>
      </c>
      <c r="H197" s="155">
        <f>'Feuil1 ne pas supprimer'!H170</f>
        <v>3</v>
      </c>
      <c r="I197" s="156">
        <f>'Feuil1 ne pas supprimer'!I170</f>
        <v>636</v>
      </c>
      <c r="J197" s="121">
        <f>'Feuil1 ne pas supprimer'!K170</f>
        <v>194</v>
      </c>
      <c r="K197" s="42">
        <f>J197/I197*100</f>
        <v>30.50314465408805</v>
      </c>
      <c r="L197" s="121">
        <f>'Feuil1 ne pas supprimer'!N170</f>
        <v>385</v>
      </c>
      <c r="M197" s="42">
        <f>L197/I197*100</f>
        <v>60.534591194968556</v>
      </c>
      <c r="N197" s="121">
        <f>'Feuil1 ne pas supprimer'!Q170</f>
        <v>57</v>
      </c>
      <c r="O197" s="42">
        <f>N197/I197*100</f>
        <v>8.962264150943396</v>
      </c>
      <c r="P197" s="118"/>
      <c r="Q197" s="37"/>
      <c r="R197" s="118"/>
      <c r="S197" s="37"/>
      <c r="T197" s="118"/>
      <c r="U197" s="37"/>
      <c r="V197" s="118"/>
      <c r="W197" s="37"/>
      <c r="X197" s="118"/>
      <c r="Y197" s="37"/>
      <c r="Z197" s="118"/>
      <c r="AA197" s="37"/>
    </row>
    <row r="198" spans="1:27" s="17" customFormat="1" ht="15">
      <c r="A198" s="157" t="s">
        <v>99</v>
      </c>
      <c r="B198" s="157" t="str">
        <f>'Feuil1 ne pas supprimer'!C171</f>
        <v>Takaroa</v>
      </c>
      <c r="C198" s="157">
        <f>'Feuil1 ne pas supprimer'!D171</f>
        <v>2</v>
      </c>
      <c r="D198" s="155">
        <f>'Feuil1 ne pas supprimer'!E171</f>
        <v>428</v>
      </c>
      <c r="E198" s="158">
        <f>'Feuil1 ne pas supprimer'!F171</f>
        <v>333</v>
      </c>
      <c r="F198" s="158">
        <f t="shared" si="62"/>
        <v>95</v>
      </c>
      <c r="G198" s="160">
        <f t="shared" si="56"/>
        <v>77.80373831775701</v>
      </c>
      <c r="H198" s="158">
        <f>'Feuil1 ne pas supprimer'!H171</f>
        <v>2</v>
      </c>
      <c r="I198" s="156">
        <f>'Feuil1 ne pas supprimer'!I171</f>
        <v>331</v>
      </c>
      <c r="J198" s="121">
        <f>'Feuil1 ne pas supprimer'!K171</f>
        <v>97</v>
      </c>
      <c r="K198" s="138">
        <f>J198/I198*100</f>
        <v>29.305135951661633</v>
      </c>
      <c r="L198" s="121">
        <f>'Feuil1 ne pas supprimer'!N171</f>
        <v>221</v>
      </c>
      <c r="M198" s="138">
        <f>L198/I198*100</f>
        <v>66.76737160120845</v>
      </c>
      <c r="N198" s="121">
        <f>'Feuil1 ne pas supprimer'!Q171</f>
        <v>13</v>
      </c>
      <c r="O198" s="138">
        <f>N198/I198*100</f>
        <v>3.927492447129909</v>
      </c>
      <c r="P198" s="118"/>
      <c r="Q198" s="37"/>
      <c r="R198" s="118"/>
      <c r="S198" s="37"/>
      <c r="T198" s="118"/>
      <c r="U198" s="37"/>
      <c r="V198" s="118"/>
      <c r="W198" s="37"/>
      <c r="X198" s="118"/>
      <c r="Y198" s="37"/>
      <c r="Z198" s="118"/>
      <c r="AA198" s="37"/>
    </row>
    <row r="199" spans="1:27" ht="15">
      <c r="A199" s="3" t="s">
        <v>101</v>
      </c>
      <c r="B199" s="3" t="s">
        <v>51</v>
      </c>
      <c r="C199" s="3"/>
      <c r="D199" s="92">
        <f>SUM(D200:D201)</f>
        <v>595</v>
      </c>
      <c r="E199" s="91">
        <f>SUM(E200:E201)</f>
        <v>508</v>
      </c>
      <c r="F199" s="91">
        <f t="shared" si="62"/>
        <v>87</v>
      </c>
      <c r="G199" s="14">
        <f>E199/D199*100</f>
        <v>85.3781512605042</v>
      </c>
      <c r="H199" s="91">
        <f>E199-I199</f>
        <v>3</v>
      </c>
      <c r="I199" s="98">
        <f>SUM(I200:I201)</f>
        <v>505</v>
      </c>
      <c r="J199" s="92">
        <f>SUM(J200:J201)</f>
        <v>110</v>
      </c>
      <c r="K199" s="16">
        <f>J199/$I199*100</f>
        <v>21.782178217821784</v>
      </c>
      <c r="L199" s="92">
        <f>SUM(L200:L201)</f>
        <v>210</v>
      </c>
      <c r="M199" s="16">
        <f>L199/$I199*100</f>
        <v>41.584158415841586</v>
      </c>
      <c r="N199" s="92">
        <f>SUM(N200:N201)</f>
        <v>185</v>
      </c>
      <c r="O199" s="16">
        <f>N199/$I199*100</f>
        <v>36.633663366336634</v>
      </c>
      <c r="P199" s="120"/>
      <c r="Q199" s="153"/>
      <c r="R199" s="120"/>
      <c r="S199" s="153"/>
      <c r="T199" s="120"/>
      <c r="U199" s="153"/>
      <c r="V199" s="120"/>
      <c r="W199" s="153"/>
      <c r="X199" s="120"/>
      <c r="Y199" s="153"/>
      <c r="Z199" s="120"/>
      <c r="AA199" s="153"/>
    </row>
    <row r="200" spans="1:27" s="17" customFormat="1" ht="15">
      <c r="A200" s="133" t="s">
        <v>101</v>
      </c>
      <c r="B200" s="133" t="str">
        <f>'Feuil1 ne pas supprimer'!C172</f>
        <v>Anaa</v>
      </c>
      <c r="C200" s="133">
        <f>'Feuil1 ne pas supprimer'!D172</f>
        <v>1</v>
      </c>
      <c r="D200" s="155">
        <f>'Feuil1 ne pas supprimer'!E172</f>
        <v>361</v>
      </c>
      <c r="E200" s="155">
        <f>'Feuil1 ne pas supprimer'!F172</f>
        <v>303</v>
      </c>
      <c r="F200" s="155">
        <f t="shared" si="62"/>
        <v>58</v>
      </c>
      <c r="G200" s="154">
        <f t="shared" si="56"/>
        <v>83.93351800554017</v>
      </c>
      <c r="H200" s="155">
        <f>'Feuil1 ne pas supprimer'!H172</f>
        <v>3</v>
      </c>
      <c r="I200" s="156">
        <f>'Feuil1 ne pas supprimer'!I172</f>
        <v>300</v>
      </c>
      <c r="J200" s="121">
        <f>'Feuil1 ne pas supprimer'!K172</f>
        <v>106</v>
      </c>
      <c r="K200" s="42">
        <f>J200/I200*100</f>
        <v>35.333333333333336</v>
      </c>
      <c r="L200" s="121">
        <f>'Feuil1 ne pas supprimer'!N172</f>
        <v>119</v>
      </c>
      <c r="M200" s="42">
        <f>L200/I200*100</f>
        <v>39.666666666666664</v>
      </c>
      <c r="N200" s="121">
        <f>'Feuil1 ne pas supprimer'!Q172</f>
        <v>75</v>
      </c>
      <c r="O200" s="42">
        <f>N200/I200*100</f>
        <v>25</v>
      </c>
      <c r="P200" s="118"/>
      <c r="Q200" s="37"/>
      <c r="R200" s="118"/>
      <c r="S200" s="37"/>
      <c r="T200" s="118"/>
      <c r="U200" s="37"/>
      <c r="V200" s="118"/>
      <c r="W200" s="37"/>
      <c r="X200" s="118"/>
      <c r="Y200" s="37"/>
      <c r="Z200" s="118"/>
      <c r="AA200" s="37"/>
    </row>
    <row r="201" spans="1:27" s="17" customFormat="1" ht="15">
      <c r="A201" s="133" t="s">
        <v>101</v>
      </c>
      <c r="B201" s="133" t="s">
        <v>21</v>
      </c>
      <c r="C201" s="133">
        <f>'Feuil1 ne pas supprimer'!D173</f>
        <v>2</v>
      </c>
      <c r="D201" s="155">
        <f>'Feuil1 ne pas supprimer'!E173</f>
        <v>234</v>
      </c>
      <c r="E201" s="155">
        <f>'Feuil1 ne pas supprimer'!F173</f>
        <v>205</v>
      </c>
      <c r="F201" s="155">
        <f t="shared" si="62"/>
        <v>29</v>
      </c>
      <c r="G201" s="154">
        <f t="shared" si="56"/>
        <v>87.6068376068376</v>
      </c>
      <c r="H201" s="155">
        <f>'Feuil1 ne pas supprimer'!H173</f>
        <v>0</v>
      </c>
      <c r="I201" s="156">
        <f>'Feuil1 ne pas supprimer'!I173</f>
        <v>205</v>
      </c>
      <c r="J201" s="121">
        <f>'Feuil1 ne pas supprimer'!K173</f>
        <v>4</v>
      </c>
      <c r="K201" s="42">
        <f>J201/I201*100</f>
        <v>1.951219512195122</v>
      </c>
      <c r="L201" s="121">
        <f>'Feuil1 ne pas supprimer'!N173</f>
        <v>91</v>
      </c>
      <c r="M201" s="42">
        <f>L201/I201*100</f>
        <v>44.390243902439025</v>
      </c>
      <c r="N201" s="121">
        <f>'Feuil1 ne pas supprimer'!Q173</f>
        <v>110</v>
      </c>
      <c r="O201" s="42">
        <f>N201/I201*100</f>
        <v>53.65853658536586</v>
      </c>
      <c r="P201" s="118"/>
      <c r="Q201" s="37"/>
      <c r="R201" s="118"/>
      <c r="S201" s="37"/>
      <c r="T201" s="118"/>
      <c r="U201" s="37"/>
      <c r="V201" s="118"/>
      <c r="W201" s="37"/>
      <c r="X201" s="118"/>
      <c r="Y201" s="37"/>
      <c r="Z201" s="118"/>
      <c r="AA201" s="37"/>
    </row>
    <row r="202" spans="1:27" ht="15">
      <c r="A202" s="3" t="s">
        <v>101</v>
      </c>
      <c r="B202" s="3" t="s">
        <v>52</v>
      </c>
      <c r="C202" s="3"/>
      <c r="D202" s="91">
        <f>SUM(D203:D204)</f>
        <v>270</v>
      </c>
      <c r="E202" s="91">
        <f>SUM(E203:E204)</f>
        <v>209</v>
      </c>
      <c r="F202" s="91">
        <f t="shared" si="62"/>
        <v>61</v>
      </c>
      <c r="G202" s="14">
        <f>E202/D202*100</f>
        <v>77.4074074074074</v>
      </c>
      <c r="H202" s="91">
        <f>E202-I202</f>
        <v>1</v>
      </c>
      <c r="I202" s="97">
        <f>SUM(I203:I204)</f>
        <v>208</v>
      </c>
      <c r="J202" s="91">
        <f>SUM(J203:J204)</f>
        <v>54</v>
      </c>
      <c r="K202" s="16">
        <f>J202/$I202*100</f>
        <v>25.961538461538463</v>
      </c>
      <c r="L202" s="91">
        <f>SUM(L203:L204)</f>
        <v>141</v>
      </c>
      <c r="M202" s="16">
        <f>L202/$I202*100</f>
        <v>67.78846153846155</v>
      </c>
      <c r="N202" s="91">
        <f>SUM(N203:N204)</f>
        <v>13</v>
      </c>
      <c r="O202" s="16">
        <f>N202/$I202*100</f>
        <v>6.25</v>
      </c>
      <c r="P202" s="120"/>
      <c r="Q202" s="153"/>
      <c r="R202" s="120"/>
      <c r="S202" s="153"/>
      <c r="T202" s="120"/>
      <c r="U202" s="153"/>
      <c r="V202" s="120"/>
      <c r="W202" s="153"/>
      <c r="X202" s="120"/>
      <c r="Y202" s="153"/>
      <c r="Z202" s="120"/>
      <c r="AA202" s="153"/>
    </row>
    <row r="203" spans="1:27" s="17" customFormat="1" ht="15">
      <c r="A203" s="133" t="s">
        <v>101</v>
      </c>
      <c r="B203" s="133" t="str">
        <f>'Feuil1 ne pas supprimer'!C174</f>
        <v>Fangatau</v>
      </c>
      <c r="C203" s="133">
        <f>'Feuil1 ne pas supprimer'!D174</f>
        <v>1</v>
      </c>
      <c r="D203" s="155">
        <f>'Feuil1 ne pas supprimer'!E174</f>
        <v>110</v>
      </c>
      <c r="E203" s="155">
        <f>'Feuil1 ne pas supprimer'!F174</f>
        <v>93</v>
      </c>
      <c r="F203" s="155">
        <f t="shared" si="62"/>
        <v>17</v>
      </c>
      <c r="G203" s="154">
        <f t="shared" si="56"/>
        <v>84.54545454545455</v>
      </c>
      <c r="H203" s="155">
        <f>'Feuil1 ne pas supprimer'!H174</f>
        <v>0</v>
      </c>
      <c r="I203" s="156">
        <f>'Feuil1 ne pas supprimer'!I174</f>
        <v>93</v>
      </c>
      <c r="J203" s="121">
        <f>'Feuil1 ne pas supprimer'!K174</f>
        <v>28</v>
      </c>
      <c r="K203" s="42">
        <f>J203/I203*100</f>
        <v>30.107526881720432</v>
      </c>
      <c r="L203" s="121">
        <f>'Feuil1 ne pas supprimer'!N174</f>
        <v>62</v>
      </c>
      <c r="M203" s="42">
        <f>L203/I203*100</f>
        <v>66.66666666666666</v>
      </c>
      <c r="N203" s="121">
        <f>'Feuil1 ne pas supprimer'!Q174</f>
        <v>3</v>
      </c>
      <c r="O203" s="42">
        <f>N203/I203*100</f>
        <v>3.225806451612903</v>
      </c>
      <c r="P203" s="118"/>
      <c r="Q203" s="37"/>
      <c r="R203" s="118"/>
      <c r="S203" s="37"/>
      <c r="T203" s="118"/>
      <c r="U203" s="37"/>
      <c r="V203" s="118"/>
      <c r="W203" s="37"/>
      <c r="X203" s="118"/>
      <c r="Y203" s="37"/>
      <c r="Z203" s="118"/>
      <c r="AA203" s="37"/>
    </row>
    <row r="204" spans="1:27" s="17" customFormat="1" ht="15">
      <c r="A204" s="133" t="s">
        <v>101</v>
      </c>
      <c r="B204" s="133" t="str">
        <f>'Feuil1 ne pas supprimer'!C175</f>
        <v>Fangatau</v>
      </c>
      <c r="C204" s="133">
        <f>'Feuil1 ne pas supprimer'!D175</f>
        <v>2</v>
      </c>
      <c r="D204" s="155">
        <f>'Feuil1 ne pas supprimer'!E175</f>
        <v>160</v>
      </c>
      <c r="E204" s="155">
        <f>'Feuil1 ne pas supprimer'!F175</f>
        <v>116</v>
      </c>
      <c r="F204" s="155">
        <f t="shared" si="62"/>
        <v>44</v>
      </c>
      <c r="G204" s="154">
        <f t="shared" si="56"/>
        <v>72.5</v>
      </c>
      <c r="H204" s="155">
        <f>'Feuil1 ne pas supprimer'!H175</f>
        <v>1</v>
      </c>
      <c r="I204" s="156">
        <f>'Feuil1 ne pas supprimer'!I175</f>
        <v>115</v>
      </c>
      <c r="J204" s="121">
        <f>'Feuil1 ne pas supprimer'!K175</f>
        <v>26</v>
      </c>
      <c r="K204" s="42">
        <f>J204/I204*100</f>
        <v>22.608695652173914</v>
      </c>
      <c r="L204" s="121">
        <f>'Feuil1 ne pas supprimer'!N175</f>
        <v>79</v>
      </c>
      <c r="M204" s="42">
        <f>L204/I204*100</f>
        <v>68.69565217391305</v>
      </c>
      <c r="N204" s="121">
        <f>'Feuil1 ne pas supprimer'!Q175</f>
        <v>10</v>
      </c>
      <c r="O204" s="42">
        <f>N204/I204*100</f>
        <v>8.695652173913043</v>
      </c>
      <c r="P204" s="118"/>
      <c r="Q204" s="37"/>
      <c r="R204" s="118"/>
      <c r="S204" s="37"/>
      <c r="T204" s="118"/>
      <c r="U204" s="37"/>
      <c r="V204" s="118"/>
      <c r="W204" s="37"/>
      <c r="X204" s="118"/>
      <c r="Y204" s="37"/>
      <c r="Z204" s="118"/>
      <c r="AA204" s="37"/>
    </row>
    <row r="205" spans="1:27" ht="15">
      <c r="A205" s="3" t="s">
        <v>101</v>
      </c>
      <c r="B205" s="3" t="s">
        <v>53</v>
      </c>
      <c r="C205" s="3"/>
      <c r="D205" s="91">
        <f>D206</f>
        <v>734</v>
      </c>
      <c r="E205" s="91">
        <f>E206</f>
        <v>580</v>
      </c>
      <c r="F205" s="91">
        <f t="shared" si="62"/>
        <v>154</v>
      </c>
      <c r="G205" s="14">
        <f>E205/D205*100</f>
        <v>79.01907356948229</v>
      </c>
      <c r="H205" s="91">
        <f>E205-I205</f>
        <v>3</v>
      </c>
      <c r="I205" s="97">
        <f>SUM(I206)</f>
        <v>577</v>
      </c>
      <c r="J205" s="91">
        <f>J206</f>
        <v>51</v>
      </c>
      <c r="K205" s="16">
        <f>J205/$I205*100</f>
        <v>8.838821490467938</v>
      </c>
      <c r="L205" s="91">
        <f>L206</f>
        <v>390</v>
      </c>
      <c r="M205" s="16">
        <f>L205/$I205*100</f>
        <v>67.59098786828423</v>
      </c>
      <c r="N205" s="91">
        <f>N206</f>
        <v>136</v>
      </c>
      <c r="O205" s="16">
        <f>N205/$I205*100</f>
        <v>23.570190641247834</v>
      </c>
      <c r="P205" s="120"/>
      <c r="Q205" s="153"/>
      <c r="R205" s="120"/>
      <c r="S205" s="153"/>
      <c r="T205" s="120"/>
      <c r="U205" s="153"/>
      <c r="V205" s="120"/>
      <c r="W205" s="153"/>
      <c r="X205" s="120"/>
      <c r="Y205" s="153"/>
      <c r="Z205" s="120"/>
      <c r="AA205" s="153"/>
    </row>
    <row r="206" spans="1:27" s="17" customFormat="1" ht="15">
      <c r="A206" s="133" t="s">
        <v>101</v>
      </c>
      <c r="B206" s="133" t="str">
        <f>'Feuil1 ne pas supprimer'!C176</f>
        <v>Gambier</v>
      </c>
      <c r="C206" s="133">
        <f>'Feuil1 ne pas supprimer'!D176</f>
        <v>1</v>
      </c>
      <c r="D206" s="155">
        <f>'Feuil1 ne pas supprimer'!E176</f>
        <v>734</v>
      </c>
      <c r="E206" s="155">
        <f>'Feuil1 ne pas supprimer'!F176</f>
        <v>580</v>
      </c>
      <c r="F206" s="155">
        <f t="shared" si="62"/>
        <v>154</v>
      </c>
      <c r="G206" s="154">
        <f t="shared" si="56"/>
        <v>79.01907356948229</v>
      </c>
      <c r="H206" s="155">
        <f>'Feuil1 ne pas supprimer'!H176</f>
        <v>3</v>
      </c>
      <c r="I206" s="156">
        <f>'Feuil1 ne pas supprimer'!I176</f>
        <v>577</v>
      </c>
      <c r="J206" s="121">
        <f>'Feuil1 ne pas supprimer'!K176</f>
        <v>51</v>
      </c>
      <c r="K206" s="42">
        <f>J206/I206*100</f>
        <v>8.838821490467938</v>
      </c>
      <c r="L206" s="121">
        <f>'Feuil1 ne pas supprimer'!N176</f>
        <v>390</v>
      </c>
      <c r="M206" s="42">
        <f>L206/I206*100</f>
        <v>67.59098786828423</v>
      </c>
      <c r="N206" s="121">
        <f>'Feuil1 ne pas supprimer'!Q176</f>
        <v>136</v>
      </c>
      <c r="O206" s="42">
        <f>N206/I206*100</f>
        <v>23.570190641247834</v>
      </c>
      <c r="P206" s="118"/>
      <c r="Q206" s="37"/>
      <c r="R206" s="118"/>
      <c r="S206" s="37"/>
      <c r="T206" s="118"/>
      <c r="U206" s="37"/>
      <c r="V206" s="118"/>
      <c r="W206" s="37"/>
      <c r="X206" s="118"/>
      <c r="Y206" s="37"/>
      <c r="Z206" s="118"/>
      <c r="AA206" s="37"/>
    </row>
    <row r="207" spans="1:27" ht="15">
      <c r="A207" s="3" t="s">
        <v>101</v>
      </c>
      <c r="B207" s="3" t="s">
        <v>54</v>
      </c>
      <c r="C207" s="3"/>
      <c r="D207" s="91">
        <f>SUM(D208:D210)</f>
        <v>1201</v>
      </c>
      <c r="E207" s="91">
        <f>SUM(E208:E210)</f>
        <v>858</v>
      </c>
      <c r="F207" s="91">
        <f t="shared" si="62"/>
        <v>343</v>
      </c>
      <c r="G207" s="14">
        <f>E207/D207*100</f>
        <v>71.44046627810158</v>
      </c>
      <c r="H207" s="91">
        <f>E207-I207</f>
        <v>24</v>
      </c>
      <c r="I207" s="97">
        <f>SUM(I208:I210)</f>
        <v>834</v>
      </c>
      <c r="J207" s="91">
        <f>SUM(J208:J210)</f>
        <v>303</v>
      </c>
      <c r="K207" s="16">
        <f>J207/$I207*100</f>
        <v>36.330935251798564</v>
      </c>
      <c r="L207" s="91">
        <f>SUM(L208:L210)</f>
        <v>450</v>
      </c>
      <c r="M207" s="16">
        <f>L207/$I207*100</f>
        <v>53.956834532374096</v>
      </c>
      <c r="N207" s="91">
        <f>SUM(N208:N210)</f>
        <v>81</v>
      </c>
      <c r="O207" s="16">
        <f>N207/$I207*100</f>
        <v>9.712230215827338</v>
      </c>
      <c r="P207" s="120"/>
      <c r="Q207" s="153"/>
      <c r="R207" s="120"/>
      <c r="S207" s="153"/>
      <c r="T207" s="120"/>
      <c r="U207" s="153"/>
      <c r="V207" s="120"/>
      <c r="W207" s="153"/>
      <c r="X207" s="120"/>
      <c r="Y207" s="153"/>
      <c r="Z207" s="120"/>
      <c r="AA207" s="153"/>
    </row>
    <row r="208" spans="1:27" s="17" customFormat="1" ht="15">
      <c r="A208" s="133" t="s">
        <v>101</v>
      </c>
      <c r="B208" s="133" t="str">
        <f>'Feuil1 ne pas supprimer'!C177</f>
        <v>Hao</v>
      </c>
      <c r="C208" s="133">
        <f>'Feuil1 ne pas supprimer'!D177</f>
        <v>1</v>
      </c>
      <c r="D208" s="155">
        <f>'Feuil1 ne pas supprimer'!E177</f>
        <v>1004</v>
      </c>
      <c r="E208" s="155">
        <f>'Feuil1 ne pas supprimer'!F177</f>
        <v>714</v>
      </c>
      <c r="F208" s="155">
        <f t="shared" si="62"/>
        <v>290</v>
      </c>
      <c r="G208" s="154">
        <f t="shared" si="56"/>
        <v>71.11553784860558</v>
      </c>
      <c r="H208" s="155">
        <f>'Feuil1 ne pas supprimer'!H177</f>
        <v>21</v>
      </c>
      <c r="I208" s="156">
        <f>'Feuil1 ne pas supprimer'!I177</f>
        <v>693</v>
      </c>
      <c r="J208" s="121">
        <f>'Feuil1 ne pas supprimer'!K177</f>
        <v>249</v>
      </c>
      <c r="K208" s="42">
        <f>J208/I208*100</f>
        <v>35.93073593073593</v>
      </c>
      <c r="L208" s="121">
        <f>'Feuil1 ne pas supprimer'!N177</f>
        <v>374</v>
      </c>
      <c r="M208" s="42">
        <f>L208/I208*100</f>
        <v>53.96825396825397</v>
      </c>
      <c r="N208" s="121">
        <f>'Feuil1 ne pas supprimer'!Q177</f>
        <v>70</v>
      </c>
      <c r="O208" s="42">
        <f>N208/I208*100</f>
        <v>10.1010101010101</v>
      </c>
      <c r="P208" s="118"/>
      <c r="Q208" s="37"/>
      <c r="R208" s="118"/>
      <c r="S208" s="37"/>
      <c r="T208" s="118"/>
      <c r="U208" s="37"/>
      <c r="V208" s="118"/>
      <c r="W208" s="37"/>
      <c r="X208" s="118"/>
      <c r="Y208" s="37"/>
      <c r="Z208" s="118"/>
      <c r="AA208" s="37"/>
    </row>
    <row r="209" spans="1:27" s="17" customFormat="1" ht="15">
      <c r="A209" s="133" t="s">
        <v>101</v>
      </c>
      <c r="B209" s="133" t="str">
        <f>'Feuil1 ne pas supprimer'!C178</f>
        <v>Hao</v>
      </c>
      <c r="C209" s="133">
        <f>'Feuil1 ne pas supprimer'!D178</f>
        <v>2</v>
      </c>
      <c r="D209" s="155">
        <f>'Feuil1 ne pas supprimer'!E178</f>
        <v>150</v>
      </c>
      <c r="E209" s="155">
        <f>'Feuil1 ne pas supprimer'!F178</f>
        <v>105</v>
      </c>
      <c r="F209" s="155">
        <f t="shared" si="62"/>
        <v>45</v>
      </c>
      <c r="G209" s="154">
        <f t="shared" si="56"/>
        <v>70</v>
      </c>
      <c r="H209" s="155">
        <f>'Feuil1 ne pas supprimer'!H178</f>
        <v>1</v>
      </c>
      <c r="I209" s="156">
        <f>'Feuil1 ne pas supprimer'!I178</f>
        <v>104</v>
      </c>
      <c r="J209" s="121">
        <f>'Feuil1 ne pas supprimer'!K178</f>
        <v>33</v>
      </c>
      <c r="K209" s="42">
        <f>J209/I209*100</f>
        <v>31.73076923076923</v>
      </c>
      <c r="L209" s="121">
        <f>'Feuil1 ne pas supprimer'!N178</f>
        <v>64</v>
      </c>
      <c r="M209" s="42">
        <f>L209/I209*100</f>
        <v>61.53846153846154</v>
      </c>
      <c r="N209" s="121">
        <f>'Feuil1 ne pas supprimer'!Q178</f>
        <v>7</v>
      </c>
      <c r="O209" s="42">
        <f>N209/I209*100</f>
        <v>6.730769230769231</v>
      </c>
      <c r="P209" s="118"/>
      <c r="Q209" s="37"/>
      <c r="R209" s="118"/>
      <c r="S209" s="37"/>
      <c r="T209" s="118"/>
      <c r="U209" s="37"/>
      <c r="V209" s="118"/>
      <c r="W209" s="37"/>
      <c r="X209" s="118"/>
      <c r="Y209" s="37"/>
      <c r="Z209" s="118"/>
      <c r="AA209" s="37"/>
    </row>
    <row r="210" spans="1:27" s="17" customFormat="1" ht="15">
      <c r="A210" s="133" t="s">
        <v>101</v>
      </c>
      <c r="B210" s="133" t="str">
        <f>'Feuil1 ne pas supprimer'!C179</f>
        <v>Hao</v>
      </c>
      <c r="C210" s="133">
        <f>'Feuil1 ne pas supprimer'!D179</f>
        <v>3</v>
      </c>
      <c r="D210" s="155">
        <f>'Feuil1 ne pas supprimer'!E179</f>
        <v>47</v>
      </c>
      <c r="E210" s="155">
        <f>'Feuil1 ne pas supprimer'!F179</f>
        <v>39</v>
      </c>
      <c r="F210" s="155">
        <f t="shared" si="62"/>
        <v>8</v>
      </c>
      <c r="G210" s="154">
        <f t="shared" si="56"/>
        <v>82.97872340425532</v>
      </c>
      <c r="H210" s="155">
        <f>'Feuil1 ne pas supprimer'!H179</f>
        <v>2</v>
      </c>
      <c r="I210" s="156">
        <f>'Feuil1 ne pas supprimer'!I179</f>
        <v>37</v>
      </c>
      <c r="J210" s="121">
        <f>'Feuil1 ne pas supprimer'!K179</f>
        <v>21</v>
      </c>
      <c r="K210" s="42">
        <f>J210/I210*100</f>
        <v>56.75675675675676</v>
      </c>
      <c r="L210" s="121">
        <f>'Feuil1 ne pas supprimer'!N179</f>
        <v>12</v>
      </c>
      <c r="M210" s="42">
        <f>L210/I210*100</f>
        <v>32.432432432432435</v>
      </c>
      <c r="N210" s="121">
        <f>'Feuil1 ne pas supprimer'!Q179</f>
        <v>4</v>
      </c>
      <c r="O210" s="42">
        <f>N210/I210*100</f>
        <v>10.81081081081081</v>
      </c>
      <c r="P210" s="118"/>
      <c r="Q210" s="37"/>
      <c r="R210" s="118"/>
      <c r="S210" s="37"/>
      <c r="T210" s="118"/>
      <c r="U210" s="37"/>
      <c r="V210" s="118"/>
      <c r="W210" s="37"/>
      <c r="X210" s="118"/>
      <c r="Y210" s="37"/>
      <c r="Z210" s="118"/>
      <c r="AA210" s="37"/>
    </row>
    <row r="211" spans="1:27" ht="15">
      <c r="A211" s="3" t="s">
        <v>101</v>
      </c>
      <c r="B211" s="3" t="s">
        <v>55</v>
      </c>
      <c r="C211" s="3"/>
      <c r="D211" s="91">
        <f>SUM(D212:D213)</f>
        <v>206</v>
      </c>
      <c r="E211" s="91">
        <f>SUM(E212:E213)</f>
        <v>158</v>
      </c>
      <c r="F211" s="91">
        <f t="shared" si="62"/>
        <v>48</v>
      </c>
      <c r="G211" s="14">
        <f>E211/D211*100</f>
        <v>76.69902912621359</v>
      </c>
      <c r="H211" s="91">
        <f>E211-I211</f>
        <v>0</v>
      </c>
      <c r="I211" s="97">
        <f>SUM(I212:I213)</f>
        <v>158</v>
      </c>
      <c r="J211" s="91">
        <f>SUM(J212:J213)</f>
        <v>34</v>
      </c>
      <c r="K211" s="16">
        <f>J211/$I211*100</f>
        <v>21.518987341772153</v>
      </c>
      <c r="L211" s="91">
        <f>SUM(L212:L213)</f>
        <v>119</v>
      </c>
      <c r="M211" s="16">
        <f>L211/$I211*100</f>
        <v>75.31645569620254</v>
      </c>
      <c r="N211" s="91">
        <f>SUM(N212:N213)</f>
        <v>5</v>
      </c>
      <c r="O211" s="16">
        <f>N211/$I211*100</f>
        <v>3.1645569620253164</v>
      </c>
      <c r="P211" s="120"/>
      <c r="Q211" s="153"/>
      <c r="R211" s="120"/>
      <c r="S211" s="153"/>
      <c r="T211" s="120"/>
      <c r="U211" s="153"/>
      <c r="V211" s="120"/>
      <c r="W211" s="153"/>
      <c r="X211" s="120"/>
      <c r="Y211" s="153"/>
      <c r="Z211" s="120"/>
      <c r="AA211" s="153"/>
    </row>
    <row r="212" spans="1:27" s="17" customFormat="1" ht="15">
      <c r="A212" s="133" t="s">
        <v>101</v>
      </c>
      <c r="B212" s="133" t="str">
        <f>'Feuil1 ne pas supprimer'!C180</f>
        <v>Hikueru</v>
      </c>
      <c r="C212" s="133">
        <v>1</v>
      </c>
      <c r="D212" s="155">
        <f>'Feuil1 ne pas supprimer'!E180</f>
        <v>123</v>
      </c>
      <c r="E212" s="155">
        <f>'Feuil1 ne pas supprimer'!F180</f>
        <v>100</v>
      </c>
      <c r="F212" s="155">
        <f t="shared" si="62"/>
        <v>23</v>
      </c>
      <c r="G212" s="154">
        <f aca="true" t="shared" si="63" ref="G212:G276">E212/D212*100</f>
        <v>81.30081300813008</v>
      </c>
      <c r="H212" s="155">
        <f>'Feuil1 ne pas supprimer'!H180</f>
        <v>0</v>
      </c>
      <c r="I212" s="156">
        <f>'Feuil1 ne pas supprimer'!I180</f>
        <v>100</v>
      </c>
      <c r="J212" s="121">
        <f>'Feuil1 ne pas supprimer'!K180</f>
        <v>19</v>
      </c>
      <c r="K212" s="42">
        <f>J212/I212*100</f>
        <v>19</v>
      </c>
      <c r="L212" s="121">
        <f>'Feuil1 ne pas supprimer'!N180</f>
        <v>77</v>
      </c>
      <c r="M212" s="42">
        <f>L212/I212*100</f>
        <v>77</v>
      </c>
      <c r="N212" s="121">
        <f>'Feuil1 ne pas supprimer'!Q180</f>
        <v>4</v>
      </c>
      <c r="O212" s="42">
        <f>N212/I212*100</f>
        <v>4</v>
      </c>
      <c r="P212" s="118"/>
      <c r="Q212" s="37"/>
      <c r="R212" s="118"/>
      <c r="S212" s="37"/>
      <c r="T212" s="118"/>
      <c r="U212" s="37"/>
      <c r="V212" s="118"/>
      <c r="W212" s="37"/>
      <c r="X212" s="118"/>
      <c r="Y212" s="37"/>
      <c r="Z212" s="118"/>
      <c r="AA212" s="37"/>
    </row>
    <row r="213" spans="1:27" s="17" customFormat="1" ht="15">
      <c r="A213" s="133" t="s">
        <v>101</v>
      </c>
      <c r="B213" s="133" t="str">
        <f>'Feuil1 ne pas supprimer'!C181</f>
        <v>Hikueru</v>
      </c>
      <c r="C213" s="133">
        <v>2</v>
      </c>
      <c r="D213" s="155">
        <f>'Feuil1 ne pas supprimer'!E181</f>
        <v>83</v>
      </c>
      <c r="E213" s="155">
        <f>'Feuil1 ne pas supprimer'!F181</f>
        <v>58</v>
      </c>
      <c r="F213" s="155">
        <f t="shared" si="62"/>
        <v>25</v>
      </c>
      <c r="G213" s="154">
        <f t="shared" si="63"/>
        <v>69.87951807228916</v>
      </c>
      <c r="H213" s="155">
        <f>'Feuil1 ne pas supprimer'!H181</f>
        <v>0</v>
      </c>
      <c r="I213" s="156">
        <f>'Feuil1 ne pas supprimer'!I181</f>
        <v>58</v>
      </c>
      <c r="J213" s="121">
        <f>'Feuil1 ne pas supprimer'!K181</f>
        <v>15</v>
      </c>
      <c r="K213" s="42">
        <f>J213/I213*100</f>
        <v>25.862068965517242</v>
      </c>
      <c r="L213" s="121">
        <f>'Feuil1 ne pas supprimer'!N181</f>
        <v>42</v>
      </c>
      <c r="M213" s="42">
        <f>L213/I213*100</f>
        <v>72.41379310344827</v>
      </c>
      <c r="N213" s="121">
        <f>'Feuil1 ne pas supprimer'!Q181</f>
        <v>1</v>
      </c>
      <c r="O213" s="42">
        <f>N213/I213*100</f>
        <v>1.7241379310344827</v>
      </c>
      <c r="P213" s="118"/>
      <c r="Q213" s="37"/>
      <c r="R213" s="118"/>
      <c r="S213" s="37"/>
      <c r="T213" s="118"/>
      <c r="U213" s="37"/>
      <c r="V213" s="118"/>
      <c r="W213" s="37"/>
      <c r="X213" s="118"/>
      <c r="Y213" s="37"/>
      <c r="Z213" s="118"/>
      <c r="AA213" s="37"/>
    </row>
    <row r="214" spans="1:27" ht="15">
      <c r="A214" s="3" t="s">
        <v>101</v>
      </c>
      <c r="B214" s="3" t="s">
        <v>56</v>
      </c>
      <c r="C214" s="3"/>
      <c r="D214" s="91">
        <f>SUM(D215:D219)</f>
        <v>1108</v>
      </c>
      <c r="E214" s="91">
        <f>SUM(E215:E219)</f>
        <v>889</v>
      </c>
      <c r="F214" s="91">
        <f t="shared" si="62"/>
        <v>219</v>
      </c>
      <c r="G214" s="14">
        <f>E214/D214*100</f>
        <v>80.2346570397112</v>
      </c>
      <c r="H214" s="91">
        <f>E214-I214</f>
        <v>12</v>
      </c>
      <c r="I214" s="97">
        <f>SUM(I215:I219)</f>
        <v>877</v>
      </c>
      <c r="J214" s="91">
        <f>SUM(J215:J219)</f>
        <v>168</v>
      </c>
      <c r="K214" s="16">
        <f>J214/$I214*100</f>
        <v>19.156214367160775</v>
      </c>
      <c r="L214" s="91">
        <f>SUM(L215:L219)</f>
        <v>559</v>
      </c>
      <c r="M214" s="16">
        <f>L214/$I214*100</f>
        <v>63.740022805017105</v>
      </c>
      <c r="N214" s="91">
        <f>SUM(N215:N219)</f>
        <v>150</v>
      </c>
      <c r="O214" s="16">
        <f>N214/$I214*100</f>
        <v>17.103762827822123</v>
      </c>
      <c r="P214" s="120"/>
      <c r="Q214" s="153"/>
      <c r="R214" s="120"/>
      <c r="S214" s="153"/>
      <c r="T214" s="120"/>
      <c r="U214" s="153"/>
      <c r="V214" s="120"/>
      <c r="W214" s="153"/>
      <c r="X214" s="120"/>
      <c r="Y214" s="153"/>
      <c r="Z214" s="120"/>
      <c r="AA214" s="153"/>
    </row>
    <row r="215" spans="1:27" s="17" customFormat="1" ht="15">
      <c r="A215" s="133" t="s">
        <v>101</v>
      </c>
      <c r="B215" s="133" t="str">
        <f>'Feuil1 ne pas supprimer'!C182</f>
        <v>Makemo</v>
      </c>
      <c r="C215" s="133">
        <v>1</v>
      </c>
      <c r="D215" s="155">
        <f>'Feuil1 ne pas supprimer'!E182</f>
        <v>543</v>
      </c>
      <c r="E215" s="155">
        <f>'Feuil1 ne pas supprimer'!F182</f>
        <v>454</v>
      </c>
      <c r="F215" s="155">
        <f t="shared" si="62"/>
        <v>89</v>
      </c>
      <c r="G215" s="154">
        <f t="shared" si="63"/>
        <v>83.60957642725599</v>
      </c>
      <c r="H215" s="155">
        <f>'Feuil1 ne pas supprimer'!H182</f>
        <v>8</v>
      </c>
      <c r="I215" s="156">
        <f>'Feuil1 ne pas supprimer'!I182</f>
        <v>446</v>
      </c>
      <c r="J215" s="121">
        <f>'Feuil1 ne pas supprimer'!K182</f>
        <v>112</v>
      </c>
      <c r="K215" s="42">
        <f>J215/I215*100</f>
        <v>25.112107623318387</v>
      </c>
      <c r="L215" s="121">
        <f>'Feuil1 ne pas supprimer'!N182</f>
        <v>272</v>
      </c>
      <c r="M215" s="42">
        <f>L215/I215*100</f>
        <v>60.98654708520179</v>
      </c>
      <c r="N215" s="121">
        <f>'Feuil1 ne pas supprimer'!Q182</f>
        <v>62</v>
      </c>
      <c r="O215" s="42">
        <f>N215/I215*100</f>
        <v>13.901345291479823</v>
      </c>
      <c r="P215" s="118"/>
      <c r="Q215" s="37"/>
      <c r="R215" s="118"/>
      <c r="S215" s="37"/>
      <c r="T215" s="118"/>
      <c r="U215" s="37"/>
      <c r="V215" s="118"/>
      <c r="W215" s="37"/>
      <c r="X215" s="118"/>
      <c r="Y215" s="37"/>
      <c r="Z215" s="118"/>
      <c r="AA215" s="37"/>
    </row>
    <row r="216" spans="1:27" s="17" customFormat="1" ht="15">
      <c r="A216" s="133" t="s">
        <v>101</v>
      </c>
      <c r="B216" s="133" t="str">
        <f>'Feuil1 ne pas supprimer'!C183</f>
        <v>Makemo</v>
      </c>
      <c r="C216" s="133">
        <v>2</v>
      </c>
      <c r="D216" s="155">
        <f>'Feuil1 ne pas supprimer'!E183</f>
        <v>214</v>
      </c>
      <c r="E216" s="155">
        <f>'Feuil1 ne pas supprimer'!F183</f>
        <v>158</v>
      </c>
      <c r="F216" s="155">
        <f t="shared" si="62"/>
        <v>56</v>
      </c>
      <c r="G216" s="154">
        <f t="shared" si="63"/>
        <v>73.83177570093457</v>
      </c>
      <c r="H216" s="155">
        <f>'Feuil1 ne pas supprimer'!H183</f>
        <v>0</v>
      </c>
      <c r="I216" s="156">
        <f>'Feuil1 ne pas supprimer'!I183</f>
        <v>158</v>
      </c>
      <c r="J216" s="121">
        <f>'Feuil1 ne pas supprimer'!K183</f>
        <v>14</v>
      </c>
      <c r="K216" s="42">
        <f>J216/I216*100</f>
        <v>8.860759493670885</v>
      </c>
      <c r="L216" s="121">
        <f>'Feuil1 ne pas supprimer'!N183</f>
        <v>103</v>
      </c>
      <c r="M216" s="42">
        <f>L216/I216*100</f>
        <v>65.18987341772153</v>
      </c>
      <c r="N216" s="121">
        <f>'Feuil1 ne pas supprimer'!Q183</f>
        <v>41</v>
      </c>
      <c r="O216" s="42">
        <f>N216/I216*100</f>
        <v>25.949367088607595</v>
      </c>
      <c r="P216" s="118"/>
      <c r="Q216" s="37"/>
      <c r="R216" s="118"/>
      <c r="S216" s="37"/>
      <c r="T216" s="118"/>
      <c r="U216" s="37"/>
      <c r="V216" s="118"/>
      <c r="W216" s="37"/>
      <c r="X216" s="118"/>
      <c r="Y216" s="37"/>
      <c r="Z216" s="118"/>
      <c r="AA216" s="37"/>
    </row>
    <row r="217" spans="1:27" s="17" customFormat="1" ht="15">
      <c r="A217" s="133" t="s">
        <v>101</v>
      </c>
      <c r="B217" s="133" t="str">
        <f>'Feuil1 ne pas supprimer'!C184</f>
        <v>Makemo</v>
      </c>
      <c r="C217" s="133">
        <v>3</v>
      </c>
      <c r="D217" s="155">
        <f>'Feuil1 ne pas supprimer'!E184</f>
        <v>87</v>
      </c>
      <c r="E217" s="155">
        <f>'Feuil1 ne pas supprimer'!F184</f>
        <v>78</v>
      </c>
      <c r="F217" s="155">
        <f t="shared" si="62"/>
        <v>9</v>
      </c>
      <c r="G217" s="154">
        <f t="shared" si="63"/>
        <v>89.65517241379311</v>
      </c>
      <c r="H217" s="155">
        <f>'Feuil1 ne pas supprimer'!H184</f>
        <v>0</v>
      </c>
      <c r="I217" s="156">
        <f>'Feuil1 ne pas supprimer'!I184</f>
        <v>78</v>
      </c>
      <c r="J217" s="121">
        <f>'Feuil1 ne pas supprimer'!K184</f>
        <v>2</v>
      </c>
      <c r="K217" s="42">
        <f>J217/I217*100</f>
        <v>2.564102564102564</v>
      </c>
      <c r="L217" s="121">
        <f>'Feuil1 ne pas supprimer'!N184</f>
        <v>61</v>
      </c>
      <c r="M217" s="42">
        <f>L217/I217*100</f>
        <v>78.2051282051282</v>
      </c>
      <c r="N217" s="121">
        <f>'Feuil1 ne pas supprimer'!Q184</f>
        <v>15</v>
      </c>
      <c r="O217" s="42">
        <f>N217/I217*100</f>
        <v>19.230769230769234</v>
      </c>
      <c r="P217" s="118"/>
      <c r="Q217" s="37"/>
      <c r="R217" s="118"/>
      <c r="S217" s="37"/>
      <c r="T217" s="118"/>
      <c r="U217" s="37"/>
      <c r="V217" s="118"/>
      <c r="W217" s="37"/>
      <c r="X217" s="118"/>
      <c r="Y217" s="37"/>
      <c r="Z217" s="118"/>
      <c r="AA217" s="37"/>
    </row>
    <row r="218" spans="1:27" s="17" customFormat="1" ht="15">
      <c r="A218" s="133" t="s">
        <v>101</v>
      </c>
      <c r="B218" s="133" t="str">
        <f>'Feuil1 ne pas supprimer'!C185</f>
        <v>Makemo</v>
      </c>
      <c r="C218" s="133">
        <v>4</v>
      </c>
      <c r="D218" s="155">
        <f>'Feuil1 ne pas supprimer'!E185</f>
        <v>106</v>
      </c>
      <c r="E218" s="155">
        <f>'Feuil1 ne pas supprimer'!F185</f>
        <v>78</v>
      </c>
      <c r="F218" s="155">
        <f t="shared" si="62"/>
        <v>28</v>
      </c>
      <c r="G218" s="154">
        <f t="shared" si="63"/>
        <v>73.58490566037736</v>
      </c>
      <c r="H218" s="155">
        <f>'Feuil1 ne pas supprimer'!H185</f>
        <v>2</v>
      </c>
      <c r="I218" s="156">
        <f>'Feuil1 ne pas supprimer'!I185</f>
        <v>76</v>
      </c>
      <c r="J218" s="121">
        <f>'Feuil1 ne pas supprimer'!K185</f>
        <v>11</v>
      </c>
      <c r="K218" s="42">
        <f>J218/I218*100</f>
        <v>14.473684210526317</v>
      </c>
      <c r="L218" s="121">
        <f>'Feuil1 ne pas supprimer'!N185</f>
        <v>59</v>
      </c>
      <c r="M218" s="42">
        <f>L218/I218*100</f>
        <v>77.63157894736842</v>
      </c>
      <c r="N218" s="121">
        <f>'Feuil1 ne pas supprimer'!Q185</f>
        <v>6</v>
      </c>
      <c r="O218" s="42">
        <f>N218/I218*100</f>
        <v>7.894736842105263</v>
      </c>
      <c r="P218" s="118"/>
      <c r="Q218" s="37"/>
      <c r="R218" s="118"/>
      <c r="S218" s="37"/>
      <c r="T218" s="118"/>
      <c r="U218" s="37"/>
      <c r="V218" s="118"/>
      <c r="W218" s="37"/>
      <c r="X218" s="118"/>
      <c r="Y218" s="37"/>
      <c r="Z218" s="118"/>
      <c r="AA218" s="37"/>
    </row>
    <row r="219" spans="1:27" s="17" customFormat="1" ht="15">
      <c r="A219" s="133" t="s">
        <v>101</v>
      </c>
      <c r="B219" s="133" t="str">
        <f>'Feuil1 ne pas supprimer'!C186</f>
        <v>Makemo</v>
      </c>
      <c r="C219" s="133">
        <v>5</v>
      </c>
      <c r="D219" s="155">
        <f>'Feuil1 ne pas supprimer'!E186</f>
        <v>158</v>
      </c>
      <c r="E219" s="155">
        <f>'Feuil1 ne pas supprimer'!F186</f>
        <v>121</v>
      </c>
      <c r="F219" s="155">
        <f t="shared" si="62"/>
        <v>37</v>
      </c>
      <c r="G219" s="154">
        <f t="shared" si="63"/>
        <v>76.58227848101265</v>
      </c>
      <c r="H219" s="155">
        <f>'Feuil1 ne pas supprimer'!H186</f>
        <v>2</v>
      </c>
      <c r="I219" s="156">
        <f>'Feuil1 ne pas supprimer'!I186</f>
        <v>119</v>
      </c>
      <c r="J219" s="121">
        <f>'Feuil1 ne pas supprimer'!K186</f>
        <v>29</v>
      </c>
      <c r="K219" s="42">
        <f>J219/I219*100</f>
        <v>24.369747899159663</v>
      </c>
      <c r="L219" s="121">
        <f>'Feuil1 ne pas supprimer'!N186</f>
        <v>64</v>
      </c>
      <c r="M219" s="42">
        <f>L219/I219*100</f>
        <v>53.78151260504202</v>
      </c>
      <c r="N219" s="121">
        <f>'Feuil1 ne pas supprimer'!Q186</f>
        <v>26</v>
      </c>
      <c r="O219" s="42">
        <f>N219/I219*100</f>
        <v>21.84873949579832</v>
      </c>
      <c r="P219" s="118"/>
      <c r="Q219" s="37"/>
      <c r="R219" s="118"/>
      <c r="S219" s="37"/>
      <c r="T219" s="118"/>
      <c r="U219" s="37"/>
      <c r="V219" s="118"/>
      <c r="W219" s="37"/>
      <c r="X219" s="118"/>
      <c r="Y219" s="37"/>
      <c r="Z219" s="118"/>
      <c r="AA219" s="37"/>
    </row>
    <row r="220" spans="1:27" ht="15">
      <c r="A220" s="3" t="s">
        <v>101</v>
      </c>
      <c r="B220" s="3" t="s">
        <v>57</v>
      </c>
      <c r="C220" s="3"/>
      <c r="D220" s="91">
        <f>SUM(D221:D222)</f>
        <v>281</v>
      </c>
      <c r="E220" s="91">
        <f>SUM(E221:E222)</f>
        <v>195</v>
      </c>
      <c r="F220" s="91">
        <f t="shared" si="62"/>
        <v>86</v>
      </c>
      <c r="G220" s="14">
        <f>E220/D220*100</f>
        <v>69.3950177935943</v>
      </c>
      <c r="H220" s="91">
        <f>E220-I220</f>
        <v>2</v>
      </c>
      <c r="I220" s="97">
        <f>SUM(I221:I222)</f>
        <v>193</v>
      </c>
      <c r="J220" s="91">
        <f>SUM(J221:J222)</f>
        <v>46</v>
      </c>
      <c r="K220" s="16">
        <f>J220/$I220*100</f>
        <v>23.83419689119171</v>
      </c>
      <c r="L220" s="91">
        <f>SUM(L221:L222)</f>
        <v>129</v>
      </c>
      <c r="M220" s="16">
        <f>L220/$I220*100</f>
        <v>66.83937823834198</v>
      </c>
      <c r="N220" s="91">
        <f>SUM(N221:N222)</f>
        <v>18</v>
      </c>
      <c r="O220" s="16">
        <f>N220/$I220*100</f>
        <v>9.32642487046632</v>
      </c>
      <c r="P220" s="120"/>
      <c r="Q220" s="153"/>
      <c r="R220" s="120"/>
      <c r="S220" s="153"/>
      <c r="T220" s="120"/>
      <c r="U220" s="153"/>
      <c r="V220" s="120"/>
      <c r="W220" s="153"/>
      <c r="X220" s="120"/>
      <c r="Y220" s="153"/>
      <c r="Z220" s="120"/>
      <c r="AA220" s="153"/>
    </row>
    <row r="221" spans="1:27" s="17" customFormat="1" ht="15">
      <c r="A221" s="133" t="s">
        <v>101</v>
      </c>
      <c r="B221" s="133" t="str">
        <f>'Feuil1 ne pas supprimer'!C187</f>
        <v>Napuka</v>
      </c>
      <c r="C221" s="133">
        <v>1</v>
      </c>
      <c r="D221" s="155">
        <f>'Feuil1 ne pas supprimer'!E187</f>
        <v>218</v>
      </c>
      <c r="E221" s="155">
        <f>'Feuil1 ne pas supprimer'!F187</f>
        <v>153</v>
      </c>
      <c r="F221" s="155">
        <f t="shared" si="62"/>
        <v>65</v>
      </c>
      <c r="G221" s="154">
        <f t="shared" si="63"/>
        <v>70.18348623853211</v>
      </c>
      <c r="H221" s="155">
        <f>'Feuil1 ne pas supprimer'!H187</f>
        <v>2</v>
      </c>
      <c r="I221" s="156">
        <f>'Feuil1 ne pas supprimer'!I187</f>
        <v>151</v>
      </c>
      <c r="J221" s="121">
        <f>'Feuil1 ne pas supprimer'!K187</f>
        <v>36</v>
      </c>
      <c r="K221" s="42">
        <f>J221/I221*100</f>
        <v>23.841059602649008</v>
      </c>
      <c r="L221" s="121">
        <f>'Feuil1 ne pas supprimer'!N187</f>
        <v>98</v>
      </c>
      <c r="M221" s="42">
        <f>L221/I221*100</f>
        <v>64.90066225165563</v>
      </c>
      <c r="N221" s="121">
        <f>'Feuil1 ne pas supprimer'!Q187</f>
        <v>17</v>
      </c>
      <c r="O221" s="42">
        <f>N221/I221*100</f>
        <v>11.258278145695364</v>
      </c>
      <c r="P221" s="118"/>
      <c r="Q221" s="37"/>
      <c r="R221" s="118"/>
      <c r="S221" s="37"/>
      <c r="T221" s="118"/>
      <c r="U221" s="37"/>
      <c r="V221" s="118"/>
      <c r="W221" s="37"/>
      <c r="X221" s="118"/>
      <c r="Y221" s="37"/>
      <c r="Z221" s="118"/>
      <c r="AA221" s="37"/>
    </row>
    <row r="222" spans="1:27" s="17" customFormat="1" ht="15">
      <c r="A222" s="133" t="s">
        <v>101</v>
      </c>
      <c r="B222" s="133" t="str">
        <f>'Feuil1 ne pas supprimer'!C188</f>
        <v>Napuka</v>
      </c>
      <c r="C222" s="133">
        <v>2</v>
      </c>
      <c r="D222" s="155">
        <f>'Feuil1 ne pas supprimer'!E188</f>
        <v>63</v>
      </c>
      <c r="E222" s="155">
        <f>'Feuil1 ne pas supprimer'!F188</f>
        <v>42</v>
      </c>
      <c r="F222" s="155">
        <f t="shared" si="62"/>
        <v>21</v>
      </c>
      <c r="G222" s="154">
        <f t="shared" si="63"/>
        <v>66.66666666666666</v>
      </c>
      <c r="H222" s="155">
        <f>'Feuil1 ne pas supprimer'!H188</f>
        <v>0</v>
      </c>
      <c r="I222" s="156">
        <f>'Feuil1 ne pas supprimer'!I188</f>
        <v>42</v>
      </c>
      <c r="J222" s="121">
        <f>'Feuil1 ne pas supprimer'!K188</f>
        <v>10</v>
      </c>
      <c r="K222" s="42">
        <f>J222/I222*100</f>
        <v>23.809523809523807</v>
      </c>
      <c r="L222" s="121">
        <f>'Feuil1 ne pas supprimer'!N188</f>
        <v>31</v>
      </c>
      <c r="M222" s="42">
        <f>L222/I222*100</f>
        <v>73.80952380952381</v>
      </c>
      <c r="N222" s="121">
        <f>'Feuil1 ne pas supprimer'!Q188</f>
        <v>1</v>
      </c>
      <c r="O222" s="42">
        <f>N222/I222*100</f>
        <v>2.380952380952381</v>
      </c>
      <c r="P222" s="118"/>
      <c r="Q222" s="37"/>
      <c r="R222" s="118"/>
      <c r="S222" s="37"/>
      <c r="T222" s="118"/>
      <c r="U222" s="37"/>
      <c r="V222" s="118"/>
      <c r="W222" s="37"/>
      <c r="X222" s="118"/>
      <c r="Y222" s="37"/>
      <c r="Z222" s="118"/>
      <c r="AA222" s="37"/>
    </row>
    <row r="223" spans="1:27" ht="15">
      <c r="A223" s="3" t="s">
        <v>101</v>
      </c>
      <c r="B223" s="3" t="s">
        <v>58</v>
      </c>
      <c r="C223" s="3"/>
      <c r="D223" s="91">
        <f>SUM(D224:D226)</f>
        <v>276</v>
      </c>
      <c r="E223" s="91">
        <f>SUM(E224:E226)</f>
        <v>215</v>
      </c>
      <c r="F223" s="91">
        <f t="shared" si="62"/>
        <v>61</v>
      </c>
      <c r="G223" s="14">
        <f>E223/D223*100</f>
        <v>77.89855072463769</v>
      </c>
      <c r="H223" s="91">
        <f>E223-I223</f>
        <v>17</v>
      </c>
      <c r="I223" s="97">
        <f>SUM(I224:I226)</f>
        <v>198</v>
      </c>
      <c r="J223" s="91">
        <f>SUM(J224:J226)</f>
        <v>61</v>
      </c>
      <c r="K223" s="16">
        <f>J223/$I223*100</f>
        <v>30.808080808080806</v>
      </c>
      <c r="L223" s="91">
        <f>SUM(L224:L226)</f>
        <v>106</v>
      </c>
      <c r="M223" s="16">
        <f>L223/$I223*100</f>
        <v>53.535353535353536</v>
      </c>
      <c r="N223" s="91">
        <f>SUM(N224:N226)</f>
        <v>31</v>
      </c>
      <c r="O223" s="16">
        <f>N223/$I223*100</f>
        <v>15.656565656565657</v>
      </c>
      <c r="P223" s="120"/>
      <c r="Q223" s="153"/>
      <c r="R223" s="120"/>
      <c r="S223" s="153"/>
      <c r="T223" s="120"/>
      <c r="U223" s="153"/>
      <c r="V223" s="120"/>
      <c r="W223" s="153"/>
      <c r="X223" s="120"/>
      <c r="Y223" s="153"/>
      <c r="Z223" s="120"/>
      <c r="AA223" s="153"/>
    </row>
    <row r="224" spans="1:27" s="17" customFormat="1" ht="15">
      <c r="A224" s="133" t="s">
        <v>101</v>
      </c>
      <c r="B224" s="133" t="str">
        <f>'Feuil1 ne pas supprimer'!C189</f>
        <v>Nukutavake</v>
      </c>
      <c r="C224" s="133">
        <v>1</v>
      </c>
      <c r="D224" s="155">
        <f>'Feuil1 ne pas supprimer'!E189</f>
        <v>137</v>
      </c>
      <c r="E224" s="155">
        <f>'Feuil1 ne pas supprimer'!F189</f>
        <v>105</v>
      </c>
      <c r="F224" s="155">
        <f t="shared" si="62"/>
        <v>32</v>
      </c>
      <c r="G224" s="154">
        <f t="shared" si="63"/>
        <v>76.64233576642336</v>
      </c>
      <c r="H224" s="155">
        <f>'Feuil1 ne pas supprimer'!H189</f>
        <v>16</v>
      </c>
      <c r="I224" s="156">
        <f>'Feuil1 ne pas supprimer'!I189</f>
        <v>89</v>
      </c>
      <c r="J224" s="121">
        <f>'Feuil1 ne pas supprimer'!K189</f>
        <v>31</v>
      </c>
      <c r="K224" s="42">
        <f>J224/I224*100</f>
        <v>34.831460674157306</v>
      </c>
      <c r="L224" s="121">
        <f>'Feuil1 ne pas supprimer'!N189</f>
        <v>50</v>
      </c>
      <c r="M224" s="42">
        <f>L224/I224*100</f>
        <v>56.17977528089888</v>
      </c>
      <c r="N224" s="121">
        <f>'Feuil1 ne pas supprimer'!Q189</f>
        <v>8</v>
      </c>
      <c r="O224" s="42">
        <f>N224/I224*100</f>
        <v>8.98876404494382</v>
      </c>
      <c r="P224" s="118"/>
      <c r="Q224" s="37"/>
      <c r="R224" s="118"/>
      <c r="S224" s="37"/>
      <c r="T224" s="118"/>
      <c r="U224" s="37"/>
      <c r="V224" s="118"/>
      <c r="W224" s="37"/>
      <c r="X224" s="118"/>
      <c r="Y224" s="37"/>
      <c r="Z224" s="118"/>
      <c r="AA224" s="37"/>
    </row>
    <row r="225" spans="1:27" s="17" customFormat="1" ht="15">
      <c r="A225" s="133" t="s">
        <v>101</v>
      </c>
      <c r="B225" s="133" t="str">
        <f>'Feuil1 ne pas supprimer'!C190</f>
        <v>Nukutavake</v>
      </c>
      <c r="C225" s="133">
        <v>2</v>
      </c>
      <c r="D225" s="155">
        <f>'Feuil1 ne pas supprimer'!E190</f>
        <v>89</v>
      </c>
      <c r="E225" s="155">
        <f>'Feuil1 ne pas supprimer'!F190</f>
        <v>74</v>
      </c>
      <c r="F225" s="155">
        <f t="shared" si="62"/>
        <v>15</v>
      </c>
      <c r="G225" s="154">
        <f t="shared" si="63"/>
        <v>83.14606741573034</v>
      </c>
      <c r="H225" s="155">
        <f>'Feuil1 ne pas supprimer'!H190</f>
        <v>1</v>
      </c>
      <c r="I225" s="156">
        <f>'Feuil1 ne pas supprimer'!I190</f>
        <v>73</v>
      </c>
      <c r="J225" s="121">
        <f>'Feuil1 ne pas supprimer'!K190</f>
        <v>23</v>
      </c>
      <c r="K225" s="42">
        <f>J225/I225*100</f>
        <v>31.506849315068493</v>
      </c>
      <c r="L225" s="121">
        <f>'Feuil1 ne pas supprimer'!N190</f>
        <v>32</v>
      </c>
      <c r="M225" s="42">
        <f>L225/I225*100</f>
        <v>43.83561643835616</v>
      </c>
      <c r="N225" s="121">
        <f>'Feuil1 ne pas supprimer'!Q190</f>
        <v>18</v>
      </c>
      <c r="O225" s="42">
        <f>N225/I225*100</f>
        <v>24.65753424657534</v>
      </c>
      <c r="P225" s="118"/>
      <c r="Q225" s="37"/>
      <c r="R225" s="118"/>
      <c r="S225" s="37"/>
      <c r="T225" s="118"/>
      <c r="U225" s="37"/>
      <c r="V225" s="118"/>
      <c r="W225" s="37"/>
      <c r="X225" s="118"/>
      <c r="Y225" s="37"/>
      <c r="Z225" s="118"/>
      <c r="AA225" s="37"/>
    </row>
    <row r="226" spans="1:27" s="17" customFormat="1" ht="15">
      <c r="A226" s="133" t="s">
        <v>101</v>
      </c>
      <c r="B226" s="133" t="str">
        <f>'Feuil1 ne pas supprimer'!C191</f>
        <v>Nukutavake</v>
      </c>
      <c r="C226" s="133">
        <v>3</v>
      </c>
      <c r="D226" s="155">
        <f>'Feuil1 ne pas supprimer'!E191</f>
        <v>50</v>
      </c>
      <c r="E226" s="155">
        <f>'Feuil1 ne pas supprimer'!F191</f>
        <v>36</v>
      </c>
      <c r="F226" s="155">
        <f aca="true" t="shared" si="64" ref="F226:F244">D226-E226</f>
        <v>14</v>
      </c>
      <c r="G226" s="154">
        <f t="shared" si="63"/>
        <v>72</v>
      </c>
      <c r="H226" s="155">
        <f>'Feuil1 ne pas supprimer'!H191</f>
        <v>0</v>
      </c>
      <c r="I226" s="156">
        <f>'Feuil1 ne pas supprimer'!I191</f>
        <v>36</v>
      </c>
      <c r="J226" s="121">
        <f>'Feuil1 ne pas supprimer'!K191</f>
        <v>7</v>
      </c>
      <c r="K226" s="42">
        <f>J226/I226*100</f>
        <v>19.444444444444446</v>
      </c>
      <c r="L226" s="121">
        <f>'Feuil1 ne pas supprimer'!N191</f>
        <v>24</v>
      </c>
      <c r="M226" s="42">
        <f>L226/I226*100</f>
        <v>66.66666666666666</v>
      </c>
      <c r="N226" s="121">
        <f>'Feuil1 ne pas supprimer'!Q191</f>
        <v>5</v>
      </c>
      <c r="O226" s="42">
        <f>N226/I226*100</f>
        <v>13.88888888888889</v>
      </c>
      <c r="P226" s="118"/>
      <c r="Q226" s="37"/>
      <c r="R226" s="118"/>
      <c r="S226" s="37"/>
      <c r="T226" s="118"/>
      <c r="U226" s="37"/>
      <c r="V226" s="118"/>
      <c r="W226" s="37"/>
      <c r="X226" s="118"/>
      <c r="Y226" s="37"/>
      <c r="Z226" s="118"/>
      <c r="AA226" s="37"/>
    </row>
    <row r="227" spans="1:27" ht="15">
      <c r="A227" s="3" t="s">
        <v>101</v>
      </c>
      <c r="B227" s="3" t="s">
        <v>59</v>
      </c>
      <c r="C227" s="3"/>
      <c r="D227" s="91">
        <f>D228</f>
        <v>124</v>
      </c>
      <c r="E227" s="91">
        <f>SUM(E228)</f>
        <v>95</v>
      </c>
      <c r="F227" s="91">
        <f t="shared" si="64"/>
        <v>29</v>
      </c>
      <c r="G227" s="14">
        <f>E227/D227*100</f>
        <v>76.61290322580645</v>
      </c>
      <c r="H227" s="91">
        <f>E227-I227</f>
        <v>0</v>
      </c>
      <c r="I227" s="97">
        <f>I228</f>
        <v>95</v>
      </c>
      <c r="J227" s="91">
        <f>SUM(J228)</f>
        <v>16</v>
      </c>
      <c r="K227" s="16">
        <f>J227/$I227*100</f>
        <v>16.842105263157894</v>
      </c>
      <c r="L227" s="91">
        <f>SUM(L228)</f>
        <v>69</v>
      </c>
      <c r="M227" s="16">
        <f>L227/$I227*100</f>
        <v>72.63157894736842</v>
      </c>
      <c r="N227" s="91">
        <f>SUM(N228)</f>
        <v>10</v>
      </c>
      <c r="O227" s="16">
        <f>N227/$I227*100</f>
        <v>10.526315789473683</v>
      </c>
      <c r="P227" s="120"/>
      <c r="Q227" s="153"/>
      <c r="R227" s="120"/>
      <c r="S227" s="153"/>
      <c r="T227" s="120"/>
      <c r="U227" s="153"/>
      <c r="V227" s="120"/>
      <c r="W227" s="153"/>
      <c r="X227" s="120"/>
      <c r="Y227" s="153"/>
      <c r="Z227" s="120"/>
      <c r="AA227" s="153"/>
    </row>
    <row r="228" spans="1:27" s="17" customFormat="1" ht="15">
      <c r="A228" s="133" t="s">
        <v>101</v>
      </c>
      <c r="B228" s="133" t="str">
        <f>'Feuil1 ne pas supprimer'!C192</f>
        <v>Pukapuka</v>
      </c>
      <c r="C228" s="133">
        <v>1</v>
      </c>
      <c r="D228" s="155">
        <f>'Feuil1 ne pas supprimer'!E192</f>
        <v>124</v>
      </c>
      <c r="E228" s="155">
        <f>'Feuil1 ne pas supprimer'!F192</f>
        <v>95</v>
      </c>
      <c r="F228" s="155">
        <f t="shared" si="64"/>
        <v>29</v>
      </c>
      <c r="G228" s="154">
        <f t="shared" si="63"/>
        <v>76.61290322580645</v>
      </c>
      <c r="H228" s="155">
        <f>'Feuil1 ne pas supprimer'!H192</f>
        <v>0</v>
      </c>
      <c r="I228" s="156">
        <f>'Feuil1 ne pas supprimer'!I192</f>
        <v>95</v>
      </c>
      <c r="J228" s="121">
        <f>'Feuil1 ne pas supprimer'!K192</f>
        <v>16</v>
      </c>
      <c r="K228" s="42">
        <f>J228/I228*100</f>
        <v>16.842105263157894</v>
      </c>
      <c r="L228" s="121">
        <f>'Feuil1 ne pas supprimer'!N192</f>
        <v>69</v>
      </c>
      <c r="M228" s="42">
        <f>L228/I228*100</f>
        <v>72.63157894736842</v>
      </c>
      <c r="N228" s="121">
        <f>'Feuil1 ne pas supprimer'!Q192</f>
        <v>10</v>
      </c>
      <c r="O228" s="42">
        <f>N228/I228*100</f>
        <v>10.526315789473683</v>
      </c>
      <c r="P228" s="118"/>
      <c r="Q228" s="37"/>
      <c r="R228" s="118"/>
      <c r="S228" s="37"/>
      <c r="T228" s="118"/>
      <c r="U228" s="37"/>
      <c r="V228" s="118"/>
      <c r="W228" s="37"/>
      <c r="X228" s="118"/>
      <c r="Y228" s="37"/>
      <c r="Z228" s="118"/>
      <c r="AA228" s="37"/>
    </row>
    <row r="229" spans="1:27" ht="15">
      <c r="A229" s="3" t="s">
        <v>101</v>
      </c>
      <c r="B229" s="3" t="s">
        <v>60</v>
      </c>
      <c r="C229" s="3"/>
      <c r="D229" s="91">
        <f>SUM(D230:D231)</f>
        <v>458</v>
      </c>
      <c r="E229" s="91">
        <f>SUM(E230:E231)</f>
        <v>349</v>
      </c>
      <c r="F229" s="91">
        <f t="shared" si="64"/>
        <v>109</v>
      </c>
      <c r="G229" s="14">
        <f>E229/D229*100</f>
        <v>76.2008733624454</v>
      </c>
      <c r="H229" s="91">
        <f>E229-I229</f>
        <v>2</v>
      </c>
      <c r="I229" s="97">
        <f>SUM(I230:I231)</f>
        <v>347</v>
      </c>
      <c r="J229" s="91">
        <f>SUM(J230:J231)</f>
        <v>42</v>
      </c>
      <c r="K229" s="16">
        <f>J229/$I229*100</f>
        <v>12.103746397694524</v>
      </c>
      <c r="L229" s="91">
        <f>SUM(L230:L231)</f>
        <v>222</v>
      </c>
      <c r="M229" s="16">
        <f>L229/$I229*100</f>
        <v>63.976945244956774</v>
      </c>
      <c r="N229" s="91">
        <f>SUM(N230:N231)</f>
        <v>83</v>
      </c>
      <c r="O229" s="16">
        <f>N229/$I229*100</f>
        <v>23.919308357348704</v>
      </c>
      <c r="P229" s="120"/>
      <c r="Q229" s="153"/>
      <c r="R229" s="120"/>
      <c r="S229" s="153"/>
      <c r="T229" s="120"/>
      <c r="U229" s="153"/>
      <c r="V229" s="120"/>
      <c r="W229" s="153"/>
      <c r="X229" s="120"/>
      <c r="Y229" s="153"/>
      <c r="Z229" s="120"/>
      <c r="AA229" s="153"/>
    </row>
    <row r="230" spans="1:27" s="17" customFormat="1" ht="15">
      <c r="A230" s="133" t="s">
        <v>101</v>
      </c>
      <c r="B230" s="133" t="str">
        <f>'Feuil1 ne pas supprimer'!C193</f>
        <v>Reao</v>
      </c>
      <c r="C230" s="133">
        <v>1</v>
      </c>
      <c r="D230" s="155">
        <f>'Feuil1 ne pas supprimer'!E193</f>
        <v>303</v>
      </c>
      <c r="E230" s="155">
        <f>'Feuil1 ne pas supprimer'!F193</f>
        <v>227</v>
      </c>
      <c r="F230" s="155">
        <f t="shared" si="64"/>
        <v>76</v>
      </c>
      <c r="G230" s="154">
        <f t="shared" si="63"/>
        <v>74.91749174917491</v>
      </c>
      <c r="H230" s="155">
        <f>'Feuil1 ne pas supprimer'!H193</f>
        <v>2</v>
      </c>
      <c r="I230" s="156">
        <f>'Feuil1 ne pas supprimer'!I193</f>
        <v>225</v>
      </c>
      <c r="J230" s="121">
        <f>'Feuil1 ne pas supprimer'!K193</f>
        <v>32</v>
      </c>
      <c r="K230" s="42">
        <f>J230/I230*100</f>
        <v>14.222222222222221</v>
      </c>
      <c r="L230" s="121">
        <f>'Feuil1 ne pas supprimer'!N193</f>
        <v>159</v>
      </c>
      <c r="M230" s="42">
        <f>L230/I230*100</f>
        <v>70.66666666666667</v>
      </c>
      <c r="N230" s="121">
        <f>'Feuil1 ne pas supprimer'!Q193</f>
        <v>34</v>
      </c>
      <c r="O230" s="42">
        <f>N230/I230*100</f>
        <v>15.11111111111111</v>
      </c>
      <c r="P230" s="118"/>
      <c r="Q230" s="37"/>
      <c r="R230" s="118"/>
      <c r="S230" s="37"/>
      <c r="T230" s="118"/>
      <c r="U230" s="37"/>
      <c r="V230" s="118"/>
      <c r="W230" s="37"/>
      <c r="X230" s="118"/>
      <c r="Y230" s="37"/>
      <c r="Z230" s="118"/>
      <c r="AA230" s="37"/>
    </row>
    <row r="231" spans="1:27" s="17" customFormat="1" ht="15">
      <c r="A231" s="133" t="s">
        <v>101</v>
      </c>
      <c r="B231" s="133" t="str">
        <f>'Feuil1 ne pas supprimer'!C194</f>
        <v>Reao</v>
      </c>
      <c r="C231" s="133">
        <v>2</v>
      </c>
      <c r="D231" s="155">
        <f>'Feuil1 ne pas supprimer'!E194</f>
        <v>155</v>
      </c>
      <c r="E231" s="155">
        <f>'Feuil1 ne pas supprimer'!F194</f>
        <v>122</v>
      </c>
      <c r="F231" s="155">
        <f t="shared" si="64"/>
        <v>33</v>
      </c>
      <c r="G231" s="154">
        <f t="shared" si="63"/>
        <v>78.70967741935485</v>
      </c>
      <c r="H231" s="155">
        <f>'Feuil1 ne pas supprimer'!H194</f>
        <v>0</v>
      </c>
      <c r="I231" s="156">
        <f>'Feuil1 ne pas supprimer'!I194</f>
        <v>122</v>
      </c>
      <c r="J231" s="121">
        <f>'Feuil1 ne pas supprimer'!K194</f>
        <v>10</v>
      </c>
      <c r="K231" s="42">
        <f>J231/I231*100</f>
        <v>8.19672131147541</v>
      </c>
      <c r="L231" s="121">
        <f>'Feuil1 ne pas supprimer'!N194</f>
        <v>63</v>
      </c>
      <c r="M231" s="42">
        <f>L231/I231*100</f>
        <v>51.63934426229508</v>
      </c>
      <c r="N231" s="121">
        <f>'Feuil1 ne pas supprimer'!Q194</f>
        <v>49</v>
      </c>
      <c r="O231" s="42">
        <f>N231/I231*100</f>
        <v>40.16393442622951</v>
      </c>
      <c r="P231" s="118"/>
      <c r="Q231" s="37"/>
      <c r="R231" s="118"/>
      <c r="S231" s="37"/>
      <c r="T231" s="118"/>
      <c r="U231" s="37"/>
      <c r="V231" s="118"/>
      <c r="W231" s="37"/>
      <c r="X231" s="118"/>
      <c r="Y231" s="37"/>
      <c r="Z231" s="118"/>
      <c r="AA231" s="37"/>
    </row>
    <row r="232" spans="1:27" ht="15">
      <c r="A232" s="3" t="s">
        <v>101</v>
      </c>
      <c r="B232" s="3" t="s">
        <v>61</v>
      </c>
      <c r="C232" s="3"/>
      <c r="D232" s="91">
        <f>D233</f>
        <v>183</v>
      </c>
      <c r="E232" s="91">
        <f>E233</f>
        <v>170</v>
      </c>
      <c r="F232" s="91">
        <f t="shared" si="64"/>
        <v>13</v>
      </c>
      <c r="G232" s="14">
        <f>E232/D232*100</f>
        <v>92.89617486338798</v>
      </c>
      <c r="H232" s="91">
        <f>E232-I232</f>
        <v>0</v>
      </c>
      <c r="I232" s="97">
        <f>I233</f>
        <v>170</v>
      </c>
      <c r="J232" s="91">
        <f>J233</f>
        <v>3</v>
      </c>
      <c r="K232" s="16">
        <f>J232/$I232*100</f>
        <v>1.7647058823529411</v>
      </c>
      <c r="L232" s="91">
        <f>L233</f>
        <v>142</v>
      </c>
      <c r="M232" s="16">
        <f>L232/$I232*100</f>
        <v>83.52941176470588</v>
      </c>
      <c r="N232" s="91">
        <f>N233</f>
        <v>25</v>
      </c>
      <c r="O232" s="16">
        <f>N232/$I232*100</f>
        <v>14.705882352941178</v>
      </c>
      <c r="P232" s="120"/>
      <c r="Q232" s="153"/>
      <c r="R232" s="120"/>
      <c r="S232" s="153"/>
      <c r="T232" s="120"/>
      <c r="U232" s="153"/>
      <c r="V232" s="120"/>
      <c r="W232" s="153"/>
      <c r="X232" s="120"/>
      <c r="Y232" s="153"/>
      <c r="Z232" s="120"/>
      <c r="AA232" s="153"/>
    </row>
    <row r="233" spans="1:27" s="17" customFormat="1" ht="15">
      <c r="A233" s="133" t="s">
        <v>101</v>
      </c>
      <c r="B233" s="133" t="str">
        <f>'Feuil1 ne pas supprimer'!C195</f>
        <v>Tatakoto</v>
      </c>
      <c r="C233" s="133">
        <v>1</v>
      </c>
      <c r="D233" s="155">
        <f>'Feuil1 ne pas supprimer'!E195</f>
        <v>183</v>
      </c>
      <c r="E233" s="155">
        <f>'Feuil1 ne pas supprimer'!F195</f>
        <v>170</v>
      </c>
      <c r="F233" s="155">
        <f t="shared" si="64"/>
        <v>13</v>
      </c>
      <c r="G233" s="154">
        <f t="shared" si="63"/>
        <v>92.89617486338798</v>
      </c>
      <c r="H233" s="155">
        <f>'Feuil1 ne pas supprimer'!H195</f>
        <v>0</v>
      </c>
      <c r="I233" s="156">
        <f>'Feuil1 ne pas supprimer'!I195</f>
        <v>170</v>
      </c>
      <c r="J233" s="121">
        <f>'Feuil1 ne pas supprimer'!K195</f>
        <v>3</v>
      </c>
      <c r="K233" s="42">
        <f>J233/I233*100</f>
        <v>1.7647058823529411</v>
      </c>
      <c r="L233" s="121">
        <f>'Feuil1 ne pas supprimer'!N195</f>
        <v>142</v>
      </c>
      <c r="M233" s="42">
        <f>L233/I233*100</f>
        <v>83.52941176470588</v>
      </c>
      <c r="N233" s="121">
        <f>'Feuil1 ne pas supprimer'!Q195</f>
        <v>25</v>
      </c>
      <c r="O233" s="42">
        <f>N233/I233*100</f>
        <v>14.705882352941178</v>
      </c>
      <c r="P233" s="118"/>
      <c r="Q233" s="37"/>
      <c r="R233" s="118"/>
      <c r="S233" s="37"/>
      <c r="T233" s="118"/>
      <c r="U233" s="37"/>
      <c r="V233" s="118"/>
      <c r="W233" s="37"/>
      <c r="X233" s="118"/>
      <c r="Y233" s="37"/>
      <c r="Z233" s="118"/>
      <c r="AA233" s="37"/>
    </row>
    <row r="234" spans="1:27" ht="15">
      <c r="A234" s="3" t="s">
        <v>101</v>
      </c>
      <c r="B234" s="3" t="s">
        <v>62</v>
      </c>
      <c r="C234" s="3"/>
      <c r="D234" s="91">
        <f>SUM(D235:D236)</f>
        <v>240</v>
      </c>
      <c r="E234" s="91">
        <f>SUM(E235:E236)</f>
        <v>179</v>
      </c>
      <c r="F234" s="91">
        <f t="shared" si="64"/>
        <v>61</v>
      </c>
      <c r="G234" s="14">
        <f>E234/D234*100</f>
        <v>74.58333333333333</v>
      </c>
      <c r="H234" s="91">
        <f>E234-I234</f>
        <v>2</v>
      </c>
      <c r="I234" s="97">
        <f>SUM(I235:I236)</f>
        <v>177</v>
      </c>
      <c r="J234" s="91">
        <f>SUM(J235:J236)</f>
        <v>30</v>
      </c>
      <c r="K234" s="16">
        <f>J234/$I234*100</f>
        <v>16.94915254237288</v>
      </c>
      <c r="L234" s="91">
        <f>SUM(L235:L236)</f>
        <v>82</v>
      </c>
      <c r="M234" s="16">
        <f>L234/$I234*100</f>
        <v>46.32768361581921</v>
      </c>
      <c r="N234" s="91">
        <f>SUM(N235:N236)</f>
        <v>65</v>
      </c>
      <c r="O234" s="16">
        <f>N234/$I234*100</f>
        <v>36.72316384180791</v>
      </c>
      <c r="P234" s="120"/>
      <c r="Q234" s="153"/>
      <c r="R234" s="120"/>
      <c r="S234" s="153"/>
      <c r="T234" s="120"/>
      <c r="U234" s="153"/>
      <c r="V234" s="120"/>
      <c r="W234" s="153"/>
      <c r="X234" s="120"/>
      <c r="Y234" s="153"/>
      <c r="Z234" s="120"/>
      <c r="AA234" s="153"/>
    </row>
    <row r="235" spans="1:27" s="17" customFormat="1" ht="15">
      <c r="A235" s="133" t="s">
        <v>101</v>
      </c>
      <c r="B235" s="133" t="str">
        <f>'Feuil1 ne pas supprimer'!C196</f>
        <v>Tureia</v>
      </c>
      <c r="C235" s="133">
        <v>1</v>
      </c>
      <c r="D235" s="155">
        <f>'Feuil1 ne pas supprimer'!E196</f>
        <v>203</v>
      </c>
      <c r="E235" s="155">
        <f>'Feuil1 ne pas supprimer'!F196</f>
        <v>151</v>
      </c>
      <c r="F235" s="155">
        <f t="shared" si="64"/>
        <v>52</v>
      </c>
      <c r="G235" s="154">
        <f t="shared" si="63"/>
        <v>74.38423645320196</v>
      </c>
      <c r="H235" s="155">
        <f>'Feuil1 ne pas supprimer'!H196</f>
        <v>1</v>
      </c>
      <c r="I235" s="156">
        <f>'Feuil1 ne pas supprimer'!I196</f>
        <v>150</v>
      </c>
      <c r="J235" s="121">
        <f>'Feuil1 ne pas supprimer'!K196</f>
        <v>25</v>
      </c>
      <c r="K235" s="42">
        <f>J235/I235*100</f>
        <v>16.666666666666664</v>
      </c>
      <c r="L235" s="121">
        <f>'Feuil1 ne pas supprimer'!N196</f>
        <v>61</v>
      </c>
      <c r="M235" s="42">
        <f>L235/I235*100</f>
        <v>40.666666666666664</v>
      </c>
      <c r="N235" s="121">
        <f>'Feuil1 ne pas supprimer'!Q196</f>
        <v>64</v>
      </c>
      <c r="O235" s="42">
        <f>N235/I235*100</f>
        <v>42.66666666666667</v>
      </c>
      <c r="P235" s="118"/>
      <c r="Q235" s="37"/>
      <c r="R235" s="118"/>
      <c r="S235" s="37"/>
      <c r="T235" s="118"/>
      <c r="U235" s="37"/>
      <c r="V235" s="118"/>
      <c r="W235" s="37"/>
      <c r="X235" s="118"/>
      <c r="Y235" s="37"/>
      <c r="Z235" s="118"/>
      <c r="AA235" s="37"/>
    </row>
    <row r="236" spans="1:27" s="17" customFormat="1" ht="15">
      <c r="A236" s="157" t="s">
        <v>101</v>
      </c>
      <c r="B236" s="157" t="str">
        <f>'Feuil1 ne pas supprimer'!C197</f>
        <v>Tureia</v>
      </c>
      <c r="C236" s="157">
        <v>2</v>
      </c>
      <c r="D236" s="158">
        <f>'Feuil1 ne pas supprimer'!E197</f>
        <v>37</v>
      </c>
      <c r="E236" s="155">
        <f>'Feuil1 ne pas supprimer'!F197</f>
        <v>28</v>
      </c>
      <c r="F236" s="158">
        <f t="shared" si="64"/>
        <v>9</v>
      </c>
      <c r="G236" s="160">
        <f t="shared" si="63"/>
        <v>75.67567567567568</v>
      </c>
      <c r="H236" s="155">
        <f>'Feuil1 ne pas supprimer'!H197</f>
        <v>1</v>
      </c>
      <c r="I236" s="156">
        <f>'Feuil1 ne pas supprimer'!I197</f>
        <v>27</v>
      </c>
      <c r="J236" s="137">
        <f>'Feuil1 ne pas supprimer'!K197</f>
        <v>5</v>
      </c>
      <c r="K236" s="138">
        <f>J236/I236*100</f>
        <v>18.51851851851852</v>
      </c>
      <c r="L236" s="137">
        <f>'Feuil1 ne pas supprimer'!N197</f>
        <v>21</v>
      </c>
      <c r="M236" s="138">
        <f>L236/I236*100</f>
        <v>77.77777777777779</v>
      </c>
      <c r="N236" s="137">
        <f>'Feuil1 ne pas supprimer'!Q197</f>
        <v>1</v>
      </c>
      <c r="O236" s="138">
        <f>N236/I236*100</f>
        <v>3.7037037037037033</v>
      </c>
      <c r="P236" s="118"/>
      <c r="Q236" s="37"/>
      <c r="R236" s="118"/>
      <c r="S236" s="37"/>
      <c r="T236" s="118"/>
      <c r="U236" s="37"/>
      <c r="V236" s="118"/>
      <c r="W236" s="37"/>
      <c r="X236" s="118"/>
      <c r="Y236" s="37"/>
      <c r="Z236" s="118"/>
      <c r="AA236" s="37"/>
    </row>
    <row r="237" spans="1:27" ht="15">
      <c r="A237" s="3" t="s">
        <v>102</v>
      </c>
      <c r="B237" s="3" t="s">
        <v>63</v>
      </c>
      <c r="C237" s="3"/>
      <c r="D237" s="91">
        <f>SUM(D238:D239)</f>
        <v>524</v>
      </c>
      <c r="E237" s="92">
        <f>SUM(E238:E239)</f>
        <v>414</v>
      </c>
      <c r="F237" s="91">
        <f t="shared" si="64"/>
        <v>110</v>
      </c>
      <c r="G237" s="14">
        <f>E237/D237*100</f>
        <v>79.00763358778626</v>
      </c>
      <c r="H237" s="92">
        <f>E237-I237</f>
        <v>5</v>
      </c>
      <c r="I237" s="98">
        <f>SUM(I238:I239)</f>
        <v>409</v>
      </c>
      <c r="J237" s="91">
        <f>SUM(J238:J239)</f>
        <v>68</v>
      </c>
      <c r="K237" s="16">
        <f>J237/$I237*100</f>
        <v>16.625916870415647</v>
      </c>
      <c r="L237" s="91">
        <f>SUM(L238:L239)</f>
        <v>243</v>
      </c>
      <c r="M237" s="16">
        <f>L237/$I237*100</f>
        <v>59.41320293398533</v>
      </c>
      <c r="N237" s="91">
        <f>SUM(N238:N239)</f>
        <v>98</v>
      </c>
      <c r="O237" s="16">
        <f>N237/$I237*100</f>
        <v>23.96088019559902</v>
      </c>
      <c r="P237" s="120"/>
      <c r="Q237" s="153"/>
      <c r="R237" s="120"/>
      <c r="S237" s="153"/>
      <c r="T237" s="120"/>
      <c r="U237" s="153"/>
      <c r="V237" s="120"/>
      <c r="W237" s="153"/>
      <c r="X237" s="120"/>
      <c r="Y237" s="153"/>
      <c r="Z237" s="120"/>
      <c r="AA237" s="153"/>
    </row>
    <row r="238" spans="1:27" s="17" customFormat="1" ht="15">
      <c r="A238" s="133" t="s">
        <v>102</v>
      </c>
      <c r="B238" s="133" t="str">
        <f>'Feuil1 ne pas supprimer'!C198</f>
        <v>Fatu Hiva</v>
      </c>
      <c r="C238" s="133">
        <v>1</v>
      </c>
      <c r="D238" s="155">
        <f>'Feuil1 ne pas supprimer'!E198</f>
        <v>311</v>
      </c>
      <c r="E238" s="155">
        <f>'Feuil1 ne pas supprimer'!F198</f>
        <v>235</v>
      </c>
      <c r="F238" s="155">
        <f t="shared" si="64"/>
        <v>76</v>
      </c>
      <c r="G238" s="154">
        <f t="shared" si="63"/>
        <v>75.56270096463022</v>
      </c>
      <c r="H238" s="155">
        <f>'Feuil1 ne pas supprimer'!H198</f>
        <v>3</v>
      </c>
      <c r="I238" s="156">
        <f>'Feuil1 ne pas supprimer'!I198</f>
        <v>232</v>
      </c>
      <c r="J238" s="121">
        <f>'Feuil1 ne pas supprimer'!K198</f>
        <v>28</v>
      </c>
      <c r="K238" s="42">
        <f>J238/I238*100</f>
        <v>12.068965517241379</v>
      </c>
      <c r="L238" s="121">
        <f>'Feuil1 ne pas supprimer'!N198</f>
        <v>147</v>
      </c>
      <c r="M238" s="42">
        <f>L238/I238*100</f>
        <v>63.36206896551724</v>
      </c>
      <c r="N238" s="121">
        <f>'Feuil1 ne pas supprimer'!Q198</f>
        <v>57</v>
      </c>
      <c r="O238" s="42">
        <f>N238/I238*100</f>
        <v>24.568965517241377</v>
      </c>
      <c r="P238" s="118"/>
      <c r="Q238" s="37"/>
      <c r="R238" s="118"/>
      <c r="S238" s="37"/>
      <c r="T238" s="118"/>
      <c r="U238" s="37"/>
      <c r="V238" s="118"/>
      <c r="W238" s="37"/>
      <c r="X238" s="118"/>
      <c r="Y238" s="37"/>
      <c r="Z238" s="118"/>
      <c r="AA238" s="37"/>
    </row>
    <row r="239" spans="1:27" s="17" customFormat="1" ht="15">
      <c r="A239" s="133" t="s">
        <v>102</v>
      </c>
      <c r="B239" s="133" t="str">
        <f>'Feuil1 ne pas supprimer'!C199</f>
        <v>Fatu Hiva</v>
      </c>
      <c r="C239" s="133">
        <v>2</v>
      </c>
      <c r="D239" s="155">
        <f>'Feuil1 ne pas supprimer'!E199</f>
        <v>213</v>
      </c>
      <c r="E239" s="155">
        <f>'Feuil1 ne pas supprimer'!F199</f>
        <v>179</v>
      </c>
      <c r="F239" s="155">
        <f t="shared" si="64"/>
        <v>34</v>
      </c>
      <c r="G239" s="154">
        <f t="shared" si="63"/>
        <v>84.03755868544602</v>
      </c>
      <c r="H239" s="155">
        <f>'Feuil1 ne pas supprimer'!H199</f>
        <v>2</v>
      </c>
      <c r="I239" s="156">
        <f>'Feuil1 ne pas supprimer'!I199</f>
        <v>177</v>
      </c>
      <c r="J239" s="121">
        <f>'Feuil1 ne pas supprimer'!K199</f>
        <v>40</v>
      </c>
      <c r="K239" s="42">
        <f>J239/I239*100</f>
        <v>22.598870056497177</v>
      </c>
      <c r="L239" s="121">
        <f>'Feuil1 ne pas supprimer'!N199</f>
        <v>96</v>
      </c>
      <c r="M239" s="42">
        <f>L239/I239*100</f>
        <v>54.23728813559322</v>
      </c>
      <c r="N239" s="121">
        <f>'Feuil1 ne pas supprimer'!Q199</f>
        <v>41</v>
      </c>
      <c r="O239" s="42">
        <f>N239/I239*100</f>
        <v>23.163841807909606</v>
      </c>
      <c r="P239" s="118"/>
      <c r="Q239" s="37"/>
      <c r="R239" s="118"/>
      <c r="S239" s="37"/>
      <c r="T239" s="118"/>
      <c r="U239" s="37"/>
      <c r="V239" s="118"/>
      <c r="W239" s="37"/>
      <c r="X239" s="118"/>
      <c r="Y239" s="37"/>
      <c r="Z239" s="118"/>
      <c r="AA239" s="37"/>
    </row>
    <row r="240" spans="1:27" ht="15">
      <c r="A240" s="3" t="s">
        <v>102</v>
      </c>
      <c r="B240" s="3" t="s">
        <v>64</v>
      </c>
      <c r="C240" s="3"/>
      <c r="D240" s="91">
        <f>SUM(D241:D246)</f>
        <v>1820</v>
      </c>
      <c r="E240" s="91">
        <f>SUM(E241:E246)</f>
        <v>1527</v>
      </c>
      <c r="F240" s="91">
        <f t="shared" si="64"/>
        <v>293</v>
      </c>
      <c r="G240" s="14">
        <f>E240/D240*100</f>
        <v>83.9010989010989</v>
      </c>
      <c r="H240" s="91">
        <f>E240-I240</f>
        <v>6</v>
      </c>
      <c r="I240" s="97">
        <f>SUM(I241:I246)</f>
        <v>1521</v>
      </c>
      <c r="J240" s="91">
        <f>SUM(J241:J246)</f>
        <v>633</v>
      </c>
      <c r="K240" s="16">
        <f>J240/$I240*100</f>
        <v>41.61735700197239</v>
      </c>
      <c r="L240" s="91">
        <f>SUM(L241:L246)</f>
        <v>796</v>
      </c>
      <c r="M240" s="16">
        <f>L240/$I240*100</f>
        <v>52.33399079552926</v>
      </c>
      <c r="N240" s="91">
        <f>SUM(N241:N246)</f>
        <v>92</v>
      </c>
      <c r="O240" s="16">
        <f>N240/$I240*100</f>
        <v>6.0486522024983564</v>
      </c>
      <c r="P240" s="120"/>
      <c r="Q240" s="153"/>
      <c r="R240" s="120"/>
      <c r="S240" s="153"/>
      <c r="T240" s="120"/>
      <c r="U240" s="153"/>
      <c r="V240" s="120"/>
      <c r="W240" s="153"/>
      <c r="X240" s="120"/>
      <c r="Y240" s="153"/>
      <c r="Z240" s="120"/>
      <c r="AA240" s="153"/>
    </row>
    <row r="241" spans="1:27" s="17" customFormat="1" ht="15">
      <c r="A241" s="133" t="s">
        <v>102</v>
      </c>
      <c r="B241" s="133" t="str">
        <f>'Feuil1 ne pas supprimer'!C200</f>
        <v>Hiva Oa</v>
      </c>
      <c r="C241" s="133">
        <v>1</v>
      </c>
      <c r="D241" s="155">
        <f>'Feuil1 ne pas supprimer'!E200</f>
        <v>1128</v>
      </c>
      <c r="E241" s="155">
        <f>'Feuil1 ne pas supprimer'!F200</f>
        <v>928</v>
      </c>
      <c r="F241" s="155">
        <f t="shared" si="64"/>
        <v>200</v>
      </c>
      <c r="G241" s="154">
        <f t="shared" si="63"/>
        <v>82.26950354609929</v>
      </c>
      <c r="H241" s="155">
        <f>'Feuil1 ne pas supprimer'!H200</f>
        <v>4</v>
      </c>
      <c r="I241" s="156">
        <f>'Feuil1 ne pas supprimer'!I200</f>
        <v>924</v>
      </c>
      <c r="J241" s="121">
        <f>'Feuil1 ne pas supprimer'!K200</f>
        <v>398</v>
      </c>
      <c r="K241" s="42">
        <f aca="true" t="shared" si="65" ref="K241:K246">J241/I241*100</f>
        <v>43.073593073593074</v>
      </c>
      <c r="L241" s="121">
        <f>'Feuil1 ne pas supprimer'!N200</f>
        <v>463</v>
      </c>
      <c r="M241" s="42">
        <f aca="true" t="shared" si="66" ref="M241:M246">L241/I241*100</f>
        <v>50.10822510822511</v>
      </c>
      <c r="N241" s="121">
        <f>'Feuil1 ne pas supprimer'!Q200</f>
        <v>63</v>
      </c>
      <c r="O241" s="42">
        <f aca="true" t="shared" si="67" ref="O241:O246">N241/I241*100</f>
        <v>6.8181818181818175</v>
      </c>
      <c r="P241" s="118"/>
      <c r="Q241" s="37"/>
      <c r="R241" s="118"/>
      <c r="S241" s="37"/>
      <c r="T241" s="118"/>
      <c r="U241" s="37"/>
      <c r="V241" s="118"/>
      <c r="W241" s="37"/>
      <c r="X241" s="118"/>
      <c r="Y241" s="37"/>
      <c r="Z241" s="118"/>
      <c r="AA241" s="37"/>
    </row>
    <row r="242" spans="1:27" s="17" customFormat="1" ht="15">
      <c r="A242" s="133" t="s">
        <v>102</v>
      </c>
      <c r="B242" s="133" t="str">
        <f>'Feuil1 ne pas supprimer'!C201</f>
        <v>Hiva Oa</v>
      </c>
      <c r="C242" s="133">
        <v>2</v>
      </c>
      <c r="D242" s="155">
        <f>'Feuil1 ne pas supprimer'!E201</f>
        <v>132</v>
      </c>
      <c r="E242" s="155">
        <f>'Feuil1 ne pas supprimer'!F201</f>
        <v>122</v>
      </c>
      <c r="F242" s="155">
        <f t="shared" si="64"/>
        <v>10</v>
      </c>
      <c r="G242" s="154">
        <f t="shared" si="63"/>
        <v>92.42424242424242</v>
      </c>
      <c r="H242" s="155">
        <f>'Feuil1 ne pas supprimer'!H201</f>
        <v>2</v>
      </c>
      <c r="I242" s="156">
        <f>'Feuil1 ne pas supprimer'!I201</f>
        <v>120</v>
      </c>
      <c r="J242" s="121">
        <f>'Feuil1 ne pas supprimer'!K201</f>
        <v>49</v>
      </c>
      <c r="K242" s="42">
        <f t="shared" si="65"/>
        <v>40.833333333333336</v>
      </c>
      <c r="L242" s="121">
        <f>'Feuil1 ne pas supprimer'!N201</f>
        <v>64</v>
      </c>
      <c r="M242" s="42">
        <f t="shared" si="66"/>
        <v>53.333333333333336</v>
      </c>
      <c r="N242" s="121">
        <f>'Feuil1 ne pas supprimer'!Q201</f>
        <v>7</v>
      </c>
      <c r="O242" s="42">
        <f t="shared" si="67"/>
        <v>5.833333333333333</v>
      </c>
      <c r="P242" s="118"/>
      <c r="Q242" s="37"/>
      <c r="R242" s="118"/>
      <c r="S242" s="37"/>
      <c r="T242" s="118"/>
      <c r="U242" s="37"/>
      <c r="V242" s="118"/>
      <c r="W242" s="37"/>
      <c r="X242" s="118"/>
      <c r="Y242" s="37"/>
      <c r="Z242" s="118"/>
      <c r="AA242" s="37"/>
    </row>
    <row r="243" spans="1:27" s="17" customFormat="1" ht="15">
      <c r="A243" s="133" t="s">
        <v>102</v>
      </c>
      <c r="B243" s="133" t="str">
        <f>'Feuil1 ne pas supprimer'!C202</f>
        <v>Hiva Oa</v>
      </c>
      <c r="C243" s="133">
        <v>3</v>
      </c>
      <c r="D243" s="155">
        <f>'Feuil1 ne pas supprimer'!E202</f>
        <v>189</v>
      </c>
      <c r="E243" s="155">
        <f>'Feuil1 ne pas supprimer'!F202</f>
        <v>153</v>
      </c>
      <c r="F243" s="155">
        <f t="shared" si="64"/>
        <v>36</v>
      </c>
      <c r="G243" s="154">
        <f t="shared" si="63"/>
        <v>80.95238095238095</v>
      </c>
      <c r="H243" s="155">
        <f>'Feuil1 ne pas supprimer'!H202</f>
        <v>0</v>
      </c>
      <c r="I243" s="156">
        <f>'Feuil1 ne pas supprimer'!I202</f>
        <v>153</v>
      </c>
      <c r="J243" s="121">
        <f>'Feuil1 ne pas supprimer'!K202</f>
        <v>64</v>
      </c>
      <c r="K243" s="42">
        <f t="shared" si="65"/>
        <v>41.830065359477125</v>
      </c>
      <c r="L243" s="121">
        <f>'Feuil1 ne pas supprimer'!N202</f>
        <v>85</v>
      </c>
      <c r="M243" s="42">
        <f t="shared" si="66"/>
        <v>55.55555555555556</v>
      </c>
      <c r="N243" s="121">
        <f>'Feuil1 ne pas supprimer'!Q202</f>
        <v>4</v>
      </c>
      <c r="O243" s="42">
        <f t="shared" si="67"/>
        <v>2.6143790849673203</v>
      </c>
      <c r="P243" s="118"/>
      <c r="Q243" s="37"/>
      <c r="R243" s="118"/>
      <c r="S243" s="37"/>
      <c r="T243" s="118"/>
      <c r="U243" s="37"/>
      <c r="V243" s="118"/>
      <c r="W243" s="37"/>
      <c r="X243" s="118"/>
      <c r="Y243" s="37"/>
      <c r="Z243" s="118"/>
      <c r="AA243" s="37"/>
    </row>
    <row r="244" spans="1:27" s="17" customFormat="1" ht="15">
      <c r="A244" s="133" t="s">
        <v>102</v>
      </c>
      <c r="B244" s="133" t="str">
        <f>'Feuil1 ne pas supprimer'!C203</f>
        <v>Hiva Oa</v>
      </c>
      <c r="C244" s="133">
        <v>4</v>
      </c>
      <c r="D244" s="155">
        <f>'Feuil1 ne pas supprimer'!E203</f>
        <v>61</v>
      </c>
      <c r="E244" s="155">
        <f>'Feuil1 ne pas supprimer'!F203</f>
        <v>50</v>
      </c>
      <c r="F244" s="155">
        <f t="shared" si="64"/>
        <v>11</v>
      </c>
      <c r="G244" s="154">
        <f t="shared" si="63"/>
        <v>81.9672131147541</v>
      </c>
      <c r="H244" s="155">
        <f>'Feuil1 ne pas supprimer'!H203</f>
        <v>0</v>
      </c>
      <c r="I244" s="156">
        <f>'Feuil1 ne pas supprimer'!I203</f>
        <v>50</v>
      </c>
      <c r="J244" s="121">
        <f>'Feuil1 ne pas supprimer'!K203</f>
        <v>17</v>
      </c>
      <c r="K244" s="42">
        <f t="shared" si="65"/>
        <v>34</v>
      </c>
      <c r="L244" s="121">
        <f>'Feuil1 ne pas supprimer'!N203</f>
        <v>30</v>
      </c>
      <c r="M244" s="42">
        <f t="shared" si="66"/>
        <v>60</v>
      </c>
      <c r="N244" s="121">
        <f>'Feuil1 ne pas supprimer'!Q203</f>
        <v>3</v>
      </c>
      <c r="O244" s="42">
        <f t="shared" si="67"/>
        <v>6</v>
      </c>
      <c r="P244" s="118"/>
      <c r="Q244" s="37"/>
      <c r="R244" s="118"/>
      <c r="S244" s="37"/>
      <c r="T244" s="118"/>
      <c r="U244" s="37"/>
      <c r="V244" s="118"/>
      <c r="W244" s="37"/>
      <c r="X244" s="118"/>
      <c r="Y244" s="37"/>
      <c r="Z244" s="118"/>
      <c r="AA244" s="37"/>
    </row>
    <row r="245" spans="1:27" s="17" customFormat="1" ht="15">
      <c r="A245" s="133" t="s">
        <v>102</v>
      </c>
      <c r="B245" s="133" t="str">
        <f>'Feuil1 ne pas supprimer'!C204</f>
        <v>Hiva Oa</v>
      </c>
      <c r="C245" s="133">
        <v>5</v>
      </c>
      <c r="D245" s="155">
        <f>'Feuil1 ne pas supprimer'!E204</f>
        <v>238</v>
      </c>
      <c r="E245" s="155">
        <f>'Feuil1 ne pas supprimer'!F204</f>
        <v>216</v>
      </c>
      <c r="F245" s="155">
        <v>0</v>
      </c>
      <c r="G245" s="154">
        <f t="shared" si="63"/>
        <v>90.75630252100841</v>
      </c>
      <c r="H245" s="155">
        <f>'Feuil1 ne pas supprimer'!H204</f>
        <v>0</v>
      </c>
      <c r="I245" s="156">
        <f>'Feuil1 ne pas supprimer'!I204</f>
        <v>216</v>
      </c>
      <c r="J245" s="121">
        <f>'Feuil1 ne pas supprimer'!K204</f>
        <v>81</v>
      </c>
      <c r="K245" s="42">
        <f t="shared" si="65"/>
        <v>37.5</v>
      </c>
      <c r="L245" s="121">
        <f>'Feuil1 ne pas supprimer'!N204</f>
        <v>121</v>
      </c>
      <c r="M245" s="42">
        <f t="shared" si="66"/>
        <v>56.018518518518526</v>
      </c>
      <c r="N245" s="121">
        <f>'Feuil1 ne pas supprimer'!Q204</f>
        <v>14</v>
      </c>
      <c r="O245" s="42">
        <f t="shared" si="67"/>
        <v>6.481481481481481</v>
      </c>
      <c r="P245" s="118"/>
      <c r="Q245" s="37"/>
      <c r="R245" s="118"/>
      <c r="S245" s="37"/>
      <c r="T245" s="118"/>
      <c r="U245" s="37"/>
      <c r="V245" s="118"/>
      <c r="W245" s="37"/>
      <c r="X245" s="118"/>
      <c r="Y245" s="37"/>
      <c r="Z245" s="118"/>
      <c r="AA245" s="37"/>
    </row>
    <row r="246" spans="1:27" s="17" customFormat="1" ht="15">
      <c r="A246" s="133" t="s">
        <v>102</v>
      </c>
      <c r="B246" s="133" t="str">
        <f>'Feuil1 ne pas supprimer'!C205</f>
        <v>Hiva Oa</v>
      </c>
      <c r="C246" s="133">
        <v>6</v>
      </c>
      <c r="D246" s="155">
        <f>'Feuil1 ne pas supprimer'!E205</f>
        <v>72</v>
      </c>
      <c r="E246" s="155">
        <f>'Feuil1 ne pas supprimer'!F205</f>
        <v>58</v>
      </c>
      <c r="F246" s="155">
        <v>0</v>
      </c>
      <c r="G246" s="154">
        <f t="shared" si="63"/>
        <v>80.55555555555556</v>
      </c>
      <c r="H246" s="155">
        <f>'Feuil1 ne pas supprimer'!H205</f>
        <v>0</v>
      </c>
      <c r="I246" s="156">
        <f>'Feuil1 ne pas supprimer'!I205</f>
        <v>58</v>
      </c>
      <c r="J246" s="121">
        <f>'Feuil1 ne pas supprimer'!K205</f>
        <v>24</v>
      </c>
      <c r="K246" s="42">
        <f t="shared" si="65"/>
        <v>41.37931034482759</v>
      </c>
      <c r="L246" s="121">
        <f>'Feuil1 ne pas supprimer'!N205</f>
        <v>33</v>
      </c>
      <c r="M246" s="42">
        <f t="shared" si="66"/>
        <v>56.896551724137936</v>
      </c>
      <c r="N246" s="121">
        <f>'Feuil1 ne pas supprimer'!Q205</f>
        <v>1</v>
      </c>
      <c r="O246" s="42">
        <f t="shared" si="67"/>
        <v>1.7241379310344827</v>
      </c>
      <c r="P246" s="118"/>
      <c r="Q246" s="37"/>
      <c r="R246" s="118"/>
      <c r="S246" s="37"/>
      <c r="T246" s="118"/>
      <c r="U246" s="37"/>
      <c r="V246" s="118"/>
      <c r="W246" s="37"/>
      <c r="X246" s="118"/>
      <c r="Y246" s="37"/>
      <c r="Z246" s="118"/>
      <c r="AA246" s="37"/>
    </row>
    <row r="247" spans="1:27" ht="15">
      <c r="A247" s="3" t="s">
        <v>102</v>
      </c>
      <c r="B247" s="3" t="s">
        <v>65</v>
      </c>
      <c r="C247" s="3"/>
      <c r="D247" s="91">
        <f>SUM(D248:D252)</f>
        <v>2126</v>
      </c>
      <c r="E247" s="91">
        <f>SUM(E248:E252)</f>
        <v>1755</v>
      </c>
      <c r="F247" s="91">
        <f aca="true" t="shared" si="68" ref="F247:F286">D247-E247</f>
        <v>371</v>
      </c>
      <c r="G247" s="14">
        <f>E247/D247*100</f>
        <v>82.54938852304797</v>
      </c>
      <c r="H247" s="91">
        <f>E247-I247</f>
        <v>15</v>
      </c>
      <c r="I247" s="97">
        <f>SUM(I248:I252)</f>
        <v>1740</v>
      </c>
      <c r="J247" s="91">
        <f>SUM(J248:J252)</f>
        <v>691</v>
      </c>
      <c r="K247" s="16">
        <f>J247/$I247*100</f>
        <v>39.712643678160916</v>
      </c>
      <c r="L247" s="91">
        <f>SUM(L248:L252)</f>
        <v>692</v>
      </c>
      <c r="M247" s="16">
        <f>L247/$I247*100</f>
        <v>39.770114942528735</v>
      </c>
      <c r="N247" s="91">
        <f>SUM(N248:N252)</f>
        <v>357</v>
      </c>
      <c r="O247" s="16">
        <f>N247/$I247*100</f>
        <v>20.517241379310345</v>
      </c>
      <c r="P247" s="120"/>
      <c r="Q247" s="153"/>
      <c r="R247" s="120"/>
      <c r="S247" s="153"/>
      <c r="T247" s="120"/>
      <c r="U247" s="153"/>
      <c r="V247" s="120"/>
      <c r="W247" s="153"/>
      <c r="X247" s="120"/>
      <c r="Y247" s="153"/>
      <c r="Z247" s="120"/>
      <c r="AA247" s="153"/>
    </row>
    <row r="248" spans="1:27" s="17" customFormat="1" ht="15">
      <c r="A248" s="133" t="s">
        <v>102</v>
      </c>
      <c r="B248" s="133" t="str">
        <f>'Feuil1 ne pas supprimer'!C206</f>
        <v>Nuku Hiva</v>
      </c>
      <c r="C248" s="133">
        <v>1</v>
      </c>
      <c r="D248" s="155">
        <f>'Feuil1 ne pas supprimer'!E206</f>
        <v>800</v>
      </c>
      <c r="E248" s="155">
        <f>'Feuil1 ne pas supprimer'!F206</f>
        <v>643</v>
      </c>
      <c r="F248" s="155">
        <f t="shared" si="68"/>
        <v>157</v>
      </c>
      <c r="G248" s="154">
        <f t="shared" si="63"/>
        <v>80.375</v>
      </c>
      <c r="H248" s="155">
        <f>'Feuil1 ne pas supprimer'!H206</f>
        <v>6</v>
      </c>
      <c r="I248" s="156">
        <f>'Feuil1 ne pas supprimer'!I206</f>
        <v>637</v>
      </c>
      <c r="J248" s="121">
        <f>'Feuil1 ne pas supprimer'!K206</f>
        <v>204</v>
      </c>
      <c r="K248" s="42">
        <f>J248/I248*100</f>
        <v>32.025117739403456</v>
      </c>
      <c r="L248" s="121">
        <f>'Feuil1 ne pas supprimer'!N206</f>
        <v>276</v>
      </c>
      <c r="M248" s="42">
        <f>L248/I248*100</f>
        <v>43.328100470957615</v>
      </c>
      <c r="N248" s="121">
        <f>'Feuil1 ne pas supprimer'!Q206</f>
        <v>157</v>
      </c>
      <c r="O248" s="42">
        <f>N248/I248*100</f>
        <v>24.646781789638933</v>
      </c>
      <c r="P248" s="118"/>
      <c r="Q248" s="37"/>
      <c r="R248" s="118"/>
      <c r="S248" s="37"/>
      <c r="T248" s="118"/>
      <c r="U248" s="37"/>
      <c r="V248" s="118"/>
      <c r="W248" s="37"/>
      <c r="X248" s="118"/>
      <c r="Y248" s="37"/>
      <c r="Z248" s="118"/>
      <c r="AA248" s="37"/>
    </row>
    <row r="249" spans="1:27" s="17" customFormat="1" ht="15">
      <c r="A249" s="133" t="s">
        <v>102</v>
      </c>
      <c r="B249" s="133" t="str">
        <f>'Feuil1 ne pas supprimer'!C207</f>
        <v>Nuku Hiva</v>
      </c>
      <c r="C249" s="133">
        <v>2</v>
      </c>
      <c r="D249" s="155">
        <f>'Feuil1 ne pas supprimer'!E207</f>
        <v>701</v>
      </c>
      <c r="E249" s="155">
        <f>'Feuil1 ne pas supprimer'!F207</f>
        <v>585</v>
      </c>
      <c r="F249" s="155">
        <f t="shared" si="68"/>
        <v>116</v>
      </c>
      <c r="G249" s="154">
        <f t="shared" si="63"/>
        <v>83.45221112696149</v>
      </c>
      <c r="H249" s="155">
        <f>'Feuil1 ne pas supprimer'!H207</f>
        <v>5</v>
      </c>
      <c r="I249" s="156">
        <f>'Feuil1 ne pas supprimer'!I207</f>
        <v>580</v>
      </c>
      <c r="J249" s="121">
        <f>'Feuil1 ne pas supprimer'!K207</f>
        <v>269</v>
      </c>
      <c r="K249" s="42">
        <f>J249/I249*100</f>
        <v>46.37931034482759</v>
      </c>
      <c r="L249" s="121">
        <f>'Feuil1 ne pas supprimer'!N207</f>
        <v>191</v>
      </c>
      <c r="M249" s="42">
        <f>L249/I249*100</f>
        <v>32.93103448275862</v>
      </c>
      <c r="N249" s="121">
        <f>'Feuil1 ne pas supprimer'!Q207</f>
        <v>120</v>
      </c>
      <c r="O249" s="42">
        <f>N249/I249*100</f>
        <v>20.689655172413794</v>
      </c>
      <c r="P249" s="118"/>
      <c r="Q249" s="37"/>
      <c r="R249" s="118"/>
      <c r="S249" s="37"/>
      <c r="T249" s="118"/>
      <c r="U249" s="37"/>
      <c r="V249" s="118"/>
      <c r="W249" s="37"/>
      <c r="X249" s="118"/>
      <c r="Y249" s="37"/>
      <c r="Z249" s="118"/>
      <c r="AA249" s="37"/>
    </row>
    <row r="250" spans="1:27" s="17" customFormat="1" ht="15">
      <c r="A250" s="133" t="s">
        <v>102</v>
      </c>
      <c r="B250" s="133" t="str">
        <f>'Feuil1 ne pas supprimer'!C208</f>
        <v>Nuku Hiva</v>
      </c>
      <c r="C250" s="133">
        <v>3</v>
      </c>
      <c r="D250" s="155">
        <f>'Feuil1 ne pas supprimer'!E208</f>
        <v>336</v>
      </c>
      <c r="E250" s="155">
        <f>'Feuil1 ne pas supprimer'!F208</f>
        <v>284</v>
      </c>
      <c r="F250" s="155">
        <f t="shared" si="68"/>
        <v>52</v>
      </c>
      <c r="G250" s="154">
        <f t="shared" si="63"/>
        <v>84.52380952380952</v>
      </c>
      <c r="H250" s="155">
        <f>'Feuil1 ne pas supprimer'!H208</f>
        <v>4</v>
      </c>
      <c r="I250" s="156">
        <f>'Feuil1 ne pas supprimer'!I208</f>
        <v>280</v>
      </c>
      <c r="J250" s="121">
        <f>'Feuil1 ne pas supprimer'!K208</f>
        <v>131</v>
      </c>
      <c r="K250" s="42">
        <f>J250/I250*100</f>
        <v>46.785714285714285</v>
      </c>
      <c r="L250" s="121">
        <f>'Feuil1 ne pas supprimer'!N208</f>
        <v>107</v>
      </c>
      <c r="M250" s="42">
        <f>L250/I250*100</f>
        <v>38.21428571428571</v>
      </c>
      <c r="N250" s="121">
        <f>'Feuil1 ne pas supprimer'!Q208</f>
        <v>42</v>
      </c>
      <c r="O250" s="42">
        <f>N250/I250*100</f>
        <v>15</v>
      </c>
      <c r="P250" s="118"/>
      <c r="Q250" s="37"/>
      <c r="R250" s="118"/>
      <c r="S250" s="37"/>
      <c r="T250" s="118"/>
      <c r="U250" s="37"/>
      <c r="V250" s="118"/>
      <c r="W250" s="37"/>
      <c r="X250" s="118"/>
      <c r="Y250" s="37"/>
      <c r="Z250" s="118"/>
      <c r="AA250" s="37"/>
    </row>
    <row r="251" spans="1:27" s="17" customFormat="1" ht="15">
      <c r="A251" s="133" t="s">
        <v>102</v>
      </c>
      <c r="B251" s="133" t="str">
        <f>'Feuil1 ne pas supprimer'!C209</f>
        <v>Nuku Hiva</v>
      </c>
      <c r="C251" s="133">
        <v>4</v>
      </c>
      <c r="D251" s="155">
        <f>'Feuil1 ne pas supprimer'!E209</f>
        <v>163</v>
      </c>
      <c r="E251" s="155">
        <f>'Feuil1 ne pas supprimer'!F209</f>
        <v>131</v>
      </c>
      <c r="F251" s="155">
        <f t="shared" si="68"/>
        <v>32</v>
      </c>
      <c r="G251" s="154">
        <f t="shared" si="63"/>
        <v>80.3680981595092</v>
      </c>
      <c r="H251" s="155">
        <f>'Feuil1 ne pas supprimer'!H209</f>
        <v>0</v>
      </c>
      <c r="I251" s="156">
        <f>'Feuil1 ne pas supprimer'!I209</f>
        <v>131</v>
      </c>
      <c r="J251" s="121">
        <f>'Feuil1 ne pas supprimer'!K209</f>
        <v>45</v>
      </c>
      <c r="K251" s="42">
        <f>J251/I251*100</f>
        <v>34.35114503816794</v>
      </c>
      <c r="L251" s="121">
        <f>'Feuil1 ne pas supprimer'!N209</f>
        <v>61</v>
      </c>
      <c r="M251" s="42">
        <f>L251/I251*100</f>
        <v>46.56488549618321</v>
      </c>
      <c r="N251" s="121">
        <f>'Feuil1 ne pas supprimer'!Q209</f>
        <v>25</v>
      </c>
      <c r="O251" s="42">
        <f>N251/I251*100</f>
        <v>19.083969465648856</v>
      </c>
      <c r="P251" s="118"/>
      <c r="Q251" s="37"/>
      <c r="R251" s="118"/>
      <c r="S251" s="37"/>
      <c r="T251" s="118"/>
      <c r="U251" s="37"/>
      <c r="V251" s="118"/>
      <c r="W251" s="37"/>
      <c r="X251" s="118"/>
      <c r="Y251" s="37"/>
      <c r="Z251" s="118"/>
      <c r="AA251" s="37"/>
    </row>
    <row r="252" spans="1:27" s="17" customFormat="1" ht="15">
      <c r="A252" s="133" t="s">
        <v>102</v>
      </c>
      <c r="B252" s="133" t="str">
        <f>'Feuil1 ne pas supprimer'!C210</f>
        <v>Nuku Hiva</v>
      </c>
      <c r="C252" s="133">
        <v>5</v>
      </c>
      <c r="D252" s="155">
        <f>'Feuil1 ne pas supprimer'!E210</f>
        <v>126</v>
      </c>
      <c r="E252" s="155">
        <f>'Feuil1 ne pas supprimer'!F210</f>
        <v>112</v>
      </c>
      <c r="F252" s="155">
        <f t="shared" si="68"/>
        <v>14</v>
      </c>
      <c r="G252" s="154">
        <f t="shared" si="63"/>
        <v>88.88888888888889</v>
      </c>
      <c r="H252" s="155">
        <f>'Feuil1 ne pas supprimer'!H210</f>
        <v>0</v>
      </c>
      <c r="I252" s="156">
        <f>'Feuil1 ne pas supprimer'!I210</f>
        <v>112</v>
      </c>
      <c r="J252" s="121">
        <f>'Feuil1 ne pas supprimer'!K210</f>
        <v>42</v>
      </c>
      <c r="K252" s="42">
        <f>J252/I252*100</f>
        <v>37.5</v>
      </c>
      <c r="L252" s="121">
        <f>'Feuil1 ne pas supprimer'!N210</f>
        <v>57</v>
      </c>
      <c r="M252" s="42">
        <f>L252/I252*100</f>
        <v>50.89285714285714</v>
      </c>
      <c r="N252" s="121">
        <f>'Feuil1 ne pas supprimer'!Q210</f>
        <v>13</v>
      </c>
      <c r="O252" s="42">
        <f>N252/I252*100</f>
        <v>11.607142857142858</v>
      </c>
      <c r="P252" s="118"/>
      <c r="Q252" s="37"/>
      <c r="R252" s="118"/>
      <c r="S252" s="37"/>
      <c r="T252" s="118"/>
      <c r="U252" s="37"/>
      <c r="V252" s="118"/>
      <c r="W252" s="37"/>
      <c r="X252" s="118"/>
      <c r="Y252" s="37"/>
      <c r="Z252" s="118"/>
      <c r="AA252" s="37"/>
    </row>
    <row r="253" spans="1:27" ht="15">
      <c r="A253" s="3" t="s">
        <v>102</v>
      </c>
      <c r="B253" s="3" t="s">
        <v>66</v>
      </c>
      <c r="C253" s="3"/>
      <c r="D253" s="91">
        <f>SUM(D254:D257)</f>
        <v>602</v>
      </c>
      <c r="E253" s="91">
        <f>SUM(E254:E257)</f>
        <v>476</v>
      </c>
      <c r="F253" s="91">
        <f t="shared" si="68"/>
        <v>126</v>
      </c>
      <c r="G253" s="14">
        <f>E253/D253*100</f>
        <v>79.06976744186046</v>
      </c>
      <c r="H253" s="91">
        <f>E253-I253</f>
        <v>1</v>
      </c>
      <c r="I253" s="97">
        <f>SUM(I254:I257)</f>
        <v>475</v>
      </c>
      <c r="J253" s="91">
        <f>SUM(J254:J257)</f>
        <v>91</v>
      </c>
      <c r="K253" s="16">
        <f>J253/$I253*100</f>
        <v>19.157894736842103</v>
      </c>
      <c r="L253" s="91">
        <f>SUM(L254:L257)</f>
        <v>354</v>
      </c>
      <c r="M253" s="16">
        <f>L253/$I253*100</f>
        <v>74.52631578947368</v>
      </c>
      <c r="N253" s="91">
        <f>SUM(N254:N257)</f>
        <v>30</v>
      </c>
      <c r="O253" s="16">
        <f>N253/$I253*100</f>
        <v>6.315789473684211</v>
      </c>
      <c r="P253" s="120"/>
      <c r="Q253" s="153"/>
      <c r="R253" s="120"/>
      <c r="S253" s="153"/>
      <c r="T253" s="120"/>
      <c r="U253" s="153"/>
      <c r="V253" s="120"/>
      <c r="W253" s="153"/>
      <c r="X253" s="120"/>
      <c r="Y253" s="153"/>
      <c r="Z253" s="120"/>
      <c r="AA253" s="153"/>
    </row>
    <row r="254" spans="1:27" s="17" customFormat="1" ht="15">
      <c r="A254" s="133" t="s">
        <v>102</v>
      </c>
      <c r="B254" s="133" t="str">
        <f>'Feuil1 ne pas supprimer'!C211</f>
        <v>Tahuata</v>
      </c>
      <c r="C254" s="133">
        <v>1</v>
      </c>
      <c r="D254" s="155">
        <f>'Feuil1 ne pas supprimer'!E211</f>
        <v>274</v>
      </c>
      <c r="E254" s="155">
        <f>'Feuil1 ne pas supprimer'!F211</f>
        <v>217</v>
      </c>
      <c r="F254" s="155">
        <f t="shared" si="68"/>
        <v>57</v>
      </c>
      <c r="G254" s="154">
        <f t="shared" si="63"/>
        <v>79.1970802919708</v>
      </c>
      <c r="H254" s="155">
        <f>'Feuil1 ne pas supprimer'!H211</f>
        <v>1</v>
      </c>
      <c r="I254" s="156">
        <f>'Feuil1 ne pas supprimer'!I211</f>
        <v>216</v>
      </c>
      <c r="J254" s="121">
        <f>'Feuil1 ne pas supprimer'!K211</f>
        <v>39</v>
      </c>
      <c r="K254" s="42">
        <f>J254/I254*100</f>
        <v>18.055555555555554</v>
      </c>
      <c r="L254" s="121">
        <f>'Feuil1 ne pas supprimer'!N211</f>
        <v>171</v>
      </c>
      <c r="M254" s="42">
        <f>L254/I254*100</f>
        <v>79.16666666666666</v>
      </c>
      <c r="N254" s="121">
        <f>'Feuil1 ne pas supprimer'!Q211</f>
        <v>6</v>
      </c>
      <c r="O254" s="42">
        <f>N254/I254*100</f>
        <v>2.7777777777777777</v>
      </c>
      <c r="P254" s="118"/>
      <c r="Q254" s="37"/>
      <c r="R254" s="118"/>
      <c r="S254" s="37"/>
      <c r="T254" s="118"/>
      <c r="U254" s="37"/>
      <c r="V254" s="118"/>
      <c r="W254" s="37"/>
      <c r="X254" s="118"/>
      <c r="Y254" s="37"/>
      <c r="Z254" s="118"/>
      <c r="AA254" s="37"/>
    </row>
    <row r="255" spans="1:27" s="17" customFormat="1" ht="15">
      <c r="A255" s="133" t="s">
        <v>102</v>
      </c>
      <c r="B255" s="133" t="str">
        <f>'Feuil1 ne pas supprimer'!C212</f>
        <v>Tahuata</v>
      </c>
      <c r="C255" s="133">
        <v>2</v>
      </c>
      <c r="D255" s="155">
        <f>'Feuil1 ne pas supprimer'!E212</f>
        <v>127</v>
      </c>
      <c r="E255" s="155">
        <f>'Feuil1 ne pas supprimer'!F212</f>
        <v>90</v>
      </c>
      <c r="F255" s="155">
        <f t="shared" si="68"/>
        <v>37</v>
      </c>
      <c r="G255" s="154">
        <f t="shared" si="63"/>
        <v>70.86614173228347</v>
      </c>
      <c r="H255" s="155">
        <f>'Feuil1 ne pas supprimer'!H212</f>
        <v>0</v>
      </c>
      <c r="I255" s="156">
        <f>'Feuil1 ne pas supprimer'!I212</f>
        <v>90</v>
      </c>
      <c r="J255" s="121">
        <f>'Feuil1 ne pas supprimer'!K212</f>
        <v>22</v>
      </c>
      <c r="K255" s="42">
        <f>J255/I255*100</f>
        <v>24.444444444444443</v>
      </c>
      <c r="L255" s="121">
        <f>'Feuil1 ne pas supprimer'!N212</f>
        <v>61</v>
      </c>
      <c r="M255" s="42">
        <f>L255/I255*100</f>
        <v>67.77777777777779</v>
      </c>
      <c r="N255" s="121">
        <f>'Feuil1 ne pas supprimer'!Q212</f>
        <v>7</v>
      </c>
      <c r="O255" s="42">
        <f>N255/I255*100</f>
        <v>7.777777777777778</v>
      </c>
      <c r="P255" s="118"/>
      <c r="Q255" s="37"/>
      <c r="R255" s="118"/>
      <c r="S255" s="37"/>
      <c r="T255" s="118"/>
      <c r="U255" s="37"/>
      <c r="V255" s="118"/>
      <c r="W255" s="37"/>
      <c r="X255" s="118"/>
      <c r="Y255" s="37"/>
      <c r="Z255" s="118"/>
      <c r="AA255" s="37"/>
    </row>
    <row r="256" spans="1:27" s="17" customFormat="1" ht="15">
      <c r="A256" s="133" t="s">
        <v>102</v>
      </c>
      <c r="B256" s="133" t="str">
        <f>'Feuil1 ne pas supprimer'!C213</f>
        <v>Tahuata</v>
      </c>
      <c r="C256" s="133">
        <v>3</v>
      </c>
      <c r="D256" s="155">
        <f>'Feuil1 ne pas supprimer'!E213</f>
        <v>119</v>
      </c>
      <c r="E256" s="155">
        <f>'Feuil1 ne pas supprimer'!F213</f>
        <v>98</v>
      </c>
      <c r="F256" s="155">
        <f t="shared" si="68"/>
        <v>21</v>
      </c>
      <c r="G256" s="154">
        <f t="shared" si="63"/>
        <v>82.35294117647058</v>
      </c>
      <c r="H256" s="155">
        <f>'Feuil1 ne pas supprimer'!H213</f>
        <v>0</v>
      </c>
      <c r="I256" s="156">
        <f>'Feuil1 ne pas supprimer'!I213</f>
        <v>98</v>
      </c>
      <c r="J256" s="121">
        <f>'Feuil1 ne pas supprimer'!K213</f>
        <v>28</v>
      </c>
      <c r="K256" s="42">
        <f>J256/I256*100</f>
        <v>28.57142857142857</v>
      </c>
      <c r="L256" s="121">
        <f>'Feuil1 ne pas supprimer'!N213</f>
        <v>64</v>
      </c>
      <c r="M256" s="42">
        <f>L256/I256*100</f>
        <v>65.3061224489796</v>
      </c>
      <c r="N256" s="121">
        <f>'Feuil1 ne pas supprimer'!Q213</f>
        <v>6</v>
      </c>
      <c r="O256" s="42">
        <f>N256/I256*100</f>
        <v>6.122448979591836</v>
      </c>
      <c r="P256" s="118"/>
      <c r="Q256" s="37"/>
      <c r="R256" s="118"/>
      <c r="S256" s="37"/>
      <c r="T256" s="118"/>
      <c r="U256" s="37"/>
      <c r="V256" s="118"/>
      <c r="W256" s="37"/>
      <c r="X256" s="118"/>
      <c r="Y256" s="37"/>
      <c r="Z256" s="118"/>
      <c r="AA256" s="37"/>
    </row>
    <row r="257" spans="1:27" s="17" customFormat="1" ht="15">
      <c r="A257" s="133" t="s">
        <v>102</v>
      </c>
      <c r="B257" s="133" t="str">
        <f>'Feuil1 ne pas supprimer'!C214</f>
        <v>Tahuata</v>
      </c>
      <c r="C257" s="133">
        <v>4</v>
      </c>
      <c r="D257" s="155">
        <f>'Feuil1 ne pas supprimer'!E214</f>
        <v>82</v>
      </c>
      <c r="E257" s="155">
        <f>'Feuil1 ne pas supprimer'!F214</f>
        <v>71</v>
      </c>
      <c r="F257" s="155">
        <f t="shared" si="68"/>
        <v>11</v>
      </c>
      <c r="G257" s="154">
        <f t="shared" si="63"/>
        <v>86.58536585365853</v>
      </c>
      <c r="H257" s="155">
        <f>'Feuil1 ne pas supprimer'!H214</f>
        <v>0</v>
      </c>
      <c r="I257" s="156">
        <f>'Feuil1 ne pas supprimer'!I214</f>
        <v>71</v>
      </c>
      <c r="J257" s="121">
        <f>'Feuil1 ne pas supprimer'!K214</f>
        <v>2</v>
      </c>
      <c r="K257" s="42">
        <f>J257/I257*100</f>
        <v>2.8169014084507045</v>
      </c>
      <c r="L257" s="121">
        <f>'Feuil1 ne pas supprimer'!N214</f>
        <v>58</v>
      </c>
      <c r="M257" s="42">
        <f>L257/I257*100</f>
        <v>81.69014084507043</v>
      </c>
      <c r="N257" s="121">
        <f>'Feuil1 ne pas supprimer'!Q214</f>
        <v>11</v>
      </c>
      <c r="O257" s="42">
        <f>N257/I257*100</f>
        <v>15.492957746478872</v>
      </c>
      <c r="P257" s="118"/>
      <c r="Q257" s="37"/>
      <c r="R257" s="118"/>
      <c r="S257" s="37"/>
      <c r="T257" s="118"/>
      <c r="U257" s="37"/>
      <c r="V257" s="118"/>
      <c r="W257" s="37"/>
      <c r="X257" s="118"/>
      <c r="Y257" s="37"/>
      <c r="Z257" s="118"/>
      <c r="AA257" s="37"/>
    </row>
    <row r="258" spans="1:27" ht="15">
      <c r="A258" s="3" t="s">
        <v>102</v>
      </c>
      <c r="B258" s="3" t="s">
        <v>67</v>
      </c>
      <c r="C258" s="3"/>
      <c r="D258" s="91">
        <f>SUM(D259:D260)</f>
        <v>497</v>
      </c>
      <c r="E258" s="91">
        <f>SUM(E259:E260)</f>
        <v>408</v>
      </c>
      <c r="F258" s="91">
        <f t="shared" si="68"/>
        <v>89</v>
      </c>
      <c r="G258" s="14">
        <f>E258/D258*100</f>
        <v>82.09255533199196</v>
      </c>
      <c r="H258" s="91">
        <f>E258-I258</f>
        <v>0</v>
      </c>
      <c r="I258" s="97">
        <f>SUM(I259:I260)</f>
        <v>408</v>
      </c>
      <c r="J258" s="91">
        <f>SUM(J259:J260)</f>
        <v>62</v>
      </c>
      <c r="K258" s="16">
        <f>J258/$I258*100</f>
        <v>15.196078431372548</v>
      </c>
      <c r="L258" s="91">
        <f>SUM(L259:L260)</f>
        <v>131</v>
      </c>
      <c r="M258" s="16">
        <f>L258/$I258*100</f>
        <v>32.1078431372549</v>
      </c>
      <c r="N258" s="91">
        <f>SUM(N259:N260)</f>
        <v>215</v>
      </c>
      <c r="O258" s="16">
        <f>N258/$I258*100</f>
        <v>52.69607843137255</v>
      </c>
      <c r="P258" s="120"/>
      <c r="Q258" s="153"/>
      <c r="R258" s="120"/>
      <c r="S258" s="153"/>
      <c r="T258" s="120"/>
      <c r="U258" s="153"/>
      <c r="V258" s="120"/>
      <c r="W258" s="153"/>
      <c r="X258" s="120"/>
      <c r="Y258" s="153"/>
      <c r="Z258" s="120"/>
      <c r="AA258" s="153"/>
    </row>
    <row r="259" spans="1:27" s="17" customFormat="1" ht="15">
      <c r="A259" s="133" t="s">
        <v>102</v>
      </c>
      <c r="B259" s="133" t="str">
        <f>'Feuil1 ne pas supprimer'!C215</f>
        <v>Ua Huka</v>
      </c>
      <c r="C259" s="133">
        <v>1</v>
      </c>
      <c r="D259" s="155">
        <f>'Feuil1 ne pas supprimer'!E215</f>
        <v>248</v>
      </c>
      <c r="E259" s="155">
        <f>'Feuil1 ne pas supprimer'!F215</f>
        <v>197</v>
      </c>
      <c r="F259" s="155">
        <f t="shared" si="68"/>
        <v>51</v>
      </c>
      <c r="G259" s="154">
        <f t="shared" si="63"/>
        <v>79.43548387096774</v>
      </c>
      <c r="H259" s="155">
        <f>'Feuil1 ne pas supprimer'!H215</f>
        <v>0</v>
      </c>
      <c r="I259" s="156">
        <f>'Feuil1 ne pas supprimer'!I215</f>
        <v>197</v>
      </c>
      <c r="J259" s="121">
        <f>'Feuil1 ne pas supprimer'!K215</f>
        <v>29</v>
      </c>
      <c r="K259" s="42">
        <f>J259/I259*100</f>
        <v>14.720812182741117</v>
      </c>
      <c r="L259" s="121">
        <f>'Feuil1 ne pas supprimer'!N215</f>
        <v>54</v>
      </c>
      <c r="M259" s="42">
        <f>L259/I259*100</f>
        <v>27.411167512690355</v>
      </c>
      <c r="N259" s="121">
        <f>'Feuil1 ne pas supprimer'!Q215</f>
        <v>114</v>
      </c>
      <c r="O259" s="42">
        <f>N259/I259*100</f>
        <v>57.868020304568525</v>
      </c>
      <c r="P259" s="118"/>
      <c r="Q259" s="37"/>
      <c r="R259" s="118"/>
      <c r="S259" s="37"/>
      <c r="T259" s="118"/>
      <c r="U259" s="37"/>
      <c r="V259" s="118"/>
      <c r="W259" s="37"/>
      <c r="X259" s="118"/>
      <c r="Y259" s="37"/>
      <c r="Z259" s="118"/>
      <c r="AA259" s="37"/>
    </row>
    <row r="260" spans="1:27" s="17" customFormat="1" ht="15">
      <c r="A260" s="133" t="s">
        <v>102</v>
      </c>
      <c r="B260" s="133" t="str">
        <f>'Feuil1 ne pas supprimer'!C216</f>
        <v>Ua Huka</v>
      </c>
      <c r="C260" s="133">
        <v>2</v>
      </c>
      <c r="D260" s="155">
        <f>'Feuil1 ne pas supprimer'!E216</f>
        <v>249</v>
      </c>
      <c r="E260" s="155">
        <f>'Feuil1 ne pas supprimer'!F216</f>
        <v>211</v>
      </c>
      <c r="F260" s="155">
        <f t="shared" si="68"/>
        <v>38</v>
      </c>
      <c r="G260" s="154">
        <f t="shared" si="63"/>
        <v>84.73895582329317</v>
      </c>
      <c r="H260" s="155">
        <f>'Feuil1 ne pas supprimer'!H216</f>
        <v>0</v>
      </c>
      <c r="I260" s="156">
        <f>'Feuil1 ne pas supprimer'!I216</f>
        <v>211</v>
      </c>
      <c r="J260" s="121">
        <f>'Feuil1 ne pas supprimer'!K216</f>
        <v>33</v>
      </c>
      <c r="K260" s="42">
        <f>J260/I260*100</f>
        <v>15.639810426540285</v>
      </c>
      <c r="L260" s="121">
        <f>'Feuil1 ne pas supprimer'!N216</f>
        <v>77</v>
      </c>
      <c r="M260" s="42">
        <f>L260/I260*100</f>
        <v>36.492890995260666</v>
      </c>
      <c r="N260" s="121">
        <f>'Feuil1 ne pas supprimer'!Q216</f>
        <v>101</v>
      </c>
      <c r="O260" s="42">
        <f>N260/I260*100</f>
        <v>47.867298578199055</v>
      </c>
      <c r="P260" s="118"/>
      <c r="Q260" s="37"/>
      <c r="R260" s="118"/>
      <c r="S260" s="37"/>
      <c r="T260" s="118"/>
      <c r="U260" s="37"/>
      <c r="V260" s="118"/>
      <c r="W260" s="37"/>
      <c r="X260" s="118"/>
      <c r="Y260" s="37"/>
      <c r="Z260" s="118"/>
      <c r="AA260" s="37"/>
    </row>
    <row r="261" spans="1:27" ht="15">
      <c r="A261" s="3" t="s">
        <v>102</v>
      </c>
      <c r="B261" s="3" t="s">
        <v>68</v>
      </c>
      <c r="C261" s="3"/>
      <c r="D261" s="91">
        <f>SUM(D262:D267)</f>
        <v>1527</v>
      </c>
      <c r="E261" s="91">
        <f>SUM(E262:E267)</f>
        <v>1326</v>
      </c>
      <c r="F261" s="91">
        <f t="shared" si="68"/>
        <v>201</v>
      </c>
      <c r="G261" s="14">
        <f>E261/D261*100</f>
        <v>86.83693516699411</v>
      </c>
      <c r="H261" s="91">
        <f>E261-I261</f>
        <v>8</v>
      </c>
      <c r="I261" s="97">
        <f>SUM(I262:I267)</f>
        <v>1318</v>
      </c>
      <c r="J261" s="91">
        <f>SUM(J262:J267)</f>
        <v>187</v>
      </c>
      <c r="K261" s="16">
        <f>J261/$I261*100</f>
        <v>14.188163884673749</v>
      </c>
      <c r="L261" s="91">
        <f>SUM(L262:L267)</f>
        <v>400</v>
      </c>
      <c r="M261" s="16">
        <f>L261/$I261*100</f>
        <v>30.349013657056144</v>
      </c>
      <c r="N261" s="91">
        <f>SUM(N262:N267)</f>
        <v>731</v>
      </c>
      <c r="O261" s="16">
        <f>N261/$I261*100</f>
        <v>55.46282245827011</v>
      </c>
      <c r="P261" s="120"/>
      <c r="Q261" s="153"/>
      <c r="R261" s="120"/>
      <c r="S261" s="153"/>
      <c r="T261" s="120"/>
      <c r="U261" s="153"/>
      <c r="V261" s="120"/>
      <c r="W261" s="153"/>
      <c r="X261" s="120"/>
      <c r="Y261" s="153"/>
      <c r="Z261" s="120"/>
      <c r="AA261" s="153"/>
    </row>
    <row r="262" spans="1:27" s="17" customFormat="1" ht="15">
      <c r="A262" s="133" t="s">
        <v>102</v>
      </c>
      <c r="B262" s="133" t="str">
        <f>'Feuil1 ne pas supprimer'!C217</f>
        <v>Ua Pou</v>
      </c>
      <c r="C262" s="133">
        <v>1</v>
      </c>
      <c r="D262" s="155">
        <f>'Feuil1 ne pas supprimer'!E217</f>
        <v>920</v>
      </c>
      <c r="E262" s="155">
        <f>'Feuil1 ne pas supprimer'!F217</f>
        <v>802</v>
      </c>
      <c r="F262" s="155">
        <f t="shared" si="68"/>
        <v>118</v>
      </c>
      <c r="G262" s="154">
        <f t="shared" si="63"/>
        <v>87.17391304347825</v>
      </c>
      <c r="H262" s="155">
        <f>'Feuil1 ne pas supprimer'!H217</f>
        <v>5</v>
      </c>
      <c r="I262" s="156">
        <f>'Feuil1 ne pas supprimer'!I217</f>
        <v>797</v>
      </c>
      <c r="J262" s="121">
        <f>'Feuil1 ne pas supprimer'!K217</f>
        <v>111</v>
      </c>
      <c r="K262" s="42">
        <f aca="true" t="shared" si="69" ref="K262:K267">J262/I262*100</f>
        <v>13.927227101631118</v>
      </c>
      <c r="L262" s="121">
        <f>'Feuil1 ne pas supprimer'!N217</f>
        <v>228</v>
      </c>
      <c r="M262" s="42">
        <f aca="true" t="shared" si="70" ref="M262:M267">L262/I262*100</f>
        <v>28.60727728983689</v>
      </c>
      <c r="N262" s="121">
        <f>'Feuil1 ne pas supprimer'!Q217</f>
        <v>458</v>
      </c>
      <c r="O262" s="42">
        <f aca="true" t="shared" si="71" ref="O262:O267">N262/I262*100</f>
        <v>57.46549560853199</v>
      </c>
      <c r="P262" s="118"/>
      <c r="Q262" s="37"/>
      <c r="R262" s="118"/>
      <c r="S262" s="37"/>
      <c r="T262" s="118"/>
      <c r="U262" s="37"/>
      <c r="V262" s="118"/>
      <c r="W262" s="37"/>
      <c r="X262" s="118"/>
      <c r="Y262" s="37"/>
      <c r="Z262" s="118"/>
      <c r="AA262" s="37"/>
    </row>
    <row r="263" spans="1:27" s="17" customFormat="1" ht="15">
      <c r="A263" s="133" t="s">
        <v>102</v>
      </c>
      <c r="B263" s="133" t="str">
        <f>'Feuil1 ne pas supprimer'!C218</f>
        <v>Ua Pou</v>
      </c>
      <c r="C263" s="133">
        <v>2</v>
      </c>
      <c r="D263" s="155">
        <f>'Feuil1 ne pas supprimer'!E218</f>
        <v>153</v>
      </c>
      <c r="E263" s="155">
        <f>'Feuil1 ne pas supprimer'!F218</f>
        <v>124</v>
      </c>
      <c r="F263" s="155">
        <f t="shared" si="68"/>
        <v>29</v>
      </c>
      <c r="G263" s="154">
        <f t="shared" si="63"/>
        <v>81.04575163398692</v>
      </c>
      <c r="H263" s="155">
        <f>'Feuil1 ne pas supprimer'!H218</f>
        <v>0</v>
      </c>
      <c r="I263" s="156">
        <f>'Feuil1 ne pas supprimer'!I218</f>
        <v>124</v>
      </c>
      <c r="J263" s="121">
        <f>'Feuil1 ne pas supprimer'!K218</f>
        <v>24</v>
      </c>
      <c r="K263" s="42">
        <f t="shared" si="69"/>
        <v>19.35483870967742</v>
      </c>
      <c r="L263" s="121">
        <f>'Feuil1 ne pas supprimer'!N218</f>
        <v>32</v>
      </c>
      <c r="M263" s="42">
        <f t="shared" si="70"/>
        <v>25.806451612903224</v>
      </c>
      <c r="N263" s="121">
        <f>'Feuil1 ne pas supprimer'!Q218</f>
        <v>68</v>
      </c>
      <c r="O263" s="42">
        <f t="shared" si="71"/>
        <v>54.83870967741935</v>
      </c>
      <c r="P263" s="118"/>
      <c r="Q263" s="37"/>
      <c r="R263" s="118"/>
      <c r="S263" s="37"/>
      <c r="T263" s="118"/>
      <c r="U263" s="37"/>
      <c r="V263" s="118"/>
      <c r="W263" s="37"/>
      <c r="X263" s="118"/>
      <c r="Y263" s="37"/>
      <c r="Z263" s="118"/>
      <c r="AA263" s="37"/>
    </row>
    <row r="264" spans="1:27" s="17" customFormat="1" ht="15">
      <c r="A264" s="133" t="s">
        <v>102</v>
      </c>
      <c r="B264" s="133" t="str">
        <f>'Feuil1 ne pas supprimer'!C219</f>
        <v>Ua Pou</v>
      </c>
      <c r="C264" s="133">
        <v>3</v>
      </c>
      <c r="D264" s="155">
        <f>'Feuil1 ne pas supprimer'!E219</f>
        <v>132</v>
      </c>
      <c r="E264" s="155">
        <f>'Feuil1 ne pas supprimer'!F219</f>
        <v>113</v>
      </c>
      <c r="F264" s="155">
        <f t="shared" si="68"/>
        <v>19</v>
      </c>
      <c r="G264" s="154">
        <f t="shared" si="63"/>
        <v>85.60606060606061</v>
      </c>
      <c r="H264" s="155">
        <f>'Feuil1 ne pas supprimer'!H219</f>
        <v>1</v>
      </c>
      <c r="I264" s="156">
        <f>'Feuil1 ne pas supprimer'!I219</f>
        <v>112</v>
      </c>
      <c r="J264" s="121">
        <f>'Feuil1 ne pas supprimer'!K219</f>
        <v>1</v>
      </c>
      <c r="K264" s="42">
        <f t="shared" si="69"/>
        <v>0.8928571428571428</v>
      </c>
      <c r="L264" s="121">
        <f>'Feuil1 ne pas supprimer'!N219</f>
        <v>30</v>
      </c>
      <c r="M264" s="42">
        <f t="shared" si="70"/>
        <v>26.785714285714285</v>
      </c>
      <c r="N264" s="121">
        <f>'Feuil1 ne pas supprimer'!Q219</f>
        <v>81</v>
      </c>
      <c r="O264" s="42">
        <f t="shared" si="71"/>
        <v>72.32142857142857</v>
      </c>
      <c r="P264" s="118"/>
      <c r="Q264" s="37"/>
      <c r="R264" s="118"/>
      <c r="S264" s="37"/>
      <c r="T264" s="118"/>
      <c r="U264" s="37"/>
      <c r="V264" s="118"/>
      <c r="W264" s="37"/>
      <c r="X264" s="118"/>
      <c r="Y264" s="37"/>
      <c r="Z264" s="118"/>
      <c r="AA264" s="37"/>
    </row>
    <row r="265" spans="1:27" s="17" customFormat="1" ht="15">
      <c r="A265" s="133" t="s">
        <v>102</v>
      </c>
      <c r="B265" s="133" t="str">
        <f>'Feuil1 ne pas supprimer'!C220</f>
        <v>Ua Pou</v>
      </c>
      <c r="C265" s="133">
        <v>4</v>
      </c>
      <c r="D265" s="155">
        <f>'Feuil1 ne pas supprimer'!E220</f>
        <v>124</v>
      </c>
      <c r="E265" s="155">
        <f>'Feuil1 ne pas supprimer'!F220</f>
        <v>111</v>
      </c>
      <c r="F265" s="155">
        <f t="shared" si="68"/>
        <v>13</v>
      </c>
      <c r="G265" s="154">
        <f t="shared" si="63"/>
        <v>89.51612903225806</v>
      </c>
      <c r="H265" s="155">
        <f>'Feuil1 ne pas supprimer'!H220</f>
        <v>0</v>
      </c>
      <c r="I265" s="156">
        <f>'Feuil1 ne pas supprimer'!I220</f>
        <v>111</v>
      </c>
      <c r="J265" s="121">
        <f>'Feuil1 ne pas supprimer'!K220</f>
        <v>30</v>
      </c>
      <c r="K265" s="42">
        <f t="shared" si="69"/>
        <v>27.027027027027028</v>
      </c>
      <c r="L265" s="121">
        <f>'Feuil1 ne pas supprimer'!N220</f>
        <v>43</v>
      </c>
      <c r="M265" s="42">
        <f t="shared" si="70"/>
        <v>38.73873873873874</v>
      </c>
      <c r="N265" s="121">
        <f>'Feuil1 ne pas supprimer'!Q220</f>
        <v>38</v>
      </c>
      <c r="O265" s="42">
        <f t="shared" si="71"/>
        <v>34.234234234234236</v>
      </c>
      <c r="P265" s="118"/>
      <c r="Q265" s="37"/>
      <c r="R265" s="118"/>
      <c r="S265" s="37"/>
      <c r="T265" s="118"/>
      <c r="U265" s="37"/>
      <c r="V265" s="118"/>
      <c r="W265" s="37"/>
      <c r="X265" s="118"/>
      <c r="Y265" s="37"/>
      <c r="Z265" s="118"/>
      <c r="AA265" s="37"/>
    </row>
    <row r="266" spans="1:27" s="17" customFormat="1" ht="15">
      <c r="A266" s="133" t="s">
        <v>102</v>
      </c>
      <c r="B266" s="133" t="str">
        <f>'Feuil1 ne pas supprimer'!C221</f>
        <v>Ua Pou</v>
      </c>
      <c r="C266" s="133">
        <v>5</v>
      </c>
      <c r="D266" s="155">
        <f>'Feuil1 ne pas supprimer'!E221</f>
        <v>127</v>
      </c>
      <c r="E266" s="155">
        <f>'Feuil1 ne pas supprimer'!F221</f>
        <v>113</v>
      </c>
      <c r="F266" s="155">
        <f t="shared" si="68"/>
        <v>14</v>
      </c>
      <c r="G266" s="154">
        <f t="shared" si="63"/>
        <v>88.9763779527559</v>
      </c>
      <c r="H266" s="155">
        <f>'Feuil1 ne pas supprimer'!H221</f>
        <v>1</v>
      </c>
      <c r="I266" s="156">
        <f>'Feuil1 ne pas supprimer'!I221</f>
        <v>112</v>
      </c>
      <c r="J266" s="121">
        <f>'Feuil1 ne pas supprimer'!K221</f>
        <v>9</v>
      </c>
      <c r="K266" s="42">
        <f t="shared" si="69"/>
        <v>8.035714285714286</v>
      </c>
      <c r="L266" s="121">
        <f>'Feuil1 ne pas supprimer'!N221</f>
        <v>41</v>
      </c>
      <c r="M266" s="42">
        <f t="shared" si="70"/>
        <v>36.607142857142854</v>
      </c>
      <c r="N266" s="121">
        <f>'Feuil1 ne pas supprimer'!Q221</f>
        <v>62</v>
      </c>
      <c r="O266" s="42">
        <f t="shared" si="71"/>
        <v>55.35714285714286</v>
      </c>
      <c r="P266" s="118"/>
      <c r="Q266" s="37"/>
      <c r="R266" s="118"/>
      <c r="S266" s="37"/>
      <c r="T266" s="118"/>
      <c r="U266" s="37"/>
      <c r="V266" s="118"/>
      <c r="W266" s="37"/>
      <c r="X266" s="118"/>
      <c r="Y266" s="37"/>
      <c r="Z266" s="118"/>
      <c r="AA266" s="37"/>
    </row>
    <row r="267" spans="1:27" s="17" customFormat="1" ht="15">
      <c r="A267" s="133" t="s">
        <v>102</v>
      </c>
      <c r="B267" s="157" t="str">
        <f>'Feuil1 ne pas supprimer'!C222</f>
        <v>Ua Pou</v>
      </c>
      <c r="C267" s="157">
        <v>6</v>
      </c>
      <c r="D267" s="158">
        <f>'Feuil1 ne pas supprimer'!E222</f>
        <v>71</v>
      </c>
      <c r="E267" s="155">
        <f>'Feuil1 ne pas supprimer'!F222</f>
        <v>63</v>
      </c>
      <c r="F267" s="155">
        <f t="shared" si="68"/>
        <v>8</v>
      </c>
      <c r="G267" s="160">
        <f t="shared" si="63"/>
        <v>88.73239436619718</v>
      </c>
      <c r="H267" s="155">
        <f>'Feuil1 ne pas supprimer'!H222</f>
        <v>1</v>
      </c>
      <c r="I267" s="156">
        <f>'Feuil1 ne pas supprimer'!I222</f>
        <v>62</v>
      </c>
      <c r="J267" s="137">
        <f>'Feuil1 ne pas supprimer'!K222</f>
        <v>12</v>
      </c>
      <c r="K267" s="138">
        <f t="shared" si="69"/>
        <v>19.35483870967742</v>
      </c>
      <c r="L267" s="121">
        <f>'Feuil1 ne pas supprimer'!N222</f>
        <v>26</v>
      </c>
      <c r="M267" s="138">
        <f t="shared" si="70"/>
        <v>41.935483870967744</v>
      </c>
      <c r="N267" s="121">
        <f>'Feuil1 ne pas supprimer'!Q222</f>
        <v>24</v>
      </c>
      <c r="O267" s="138">
        <f t="shared" si="71"/>
        <v>38.70967741935484</v>
      </c>
      <c r="P267" s="118"/>
      <c r="Q267" s="37"/>
      <c r="R267" s="118"/>
      <c r="S267" s="37"/>
      <c r="T267" s="118"/>
      <c r="U267" s="37"/>
      <c r="V267" s="118"/>
      <c r="W267" s="37"/>
      <c r="X267" s="118"/>
      <c r="Y267" s="37"/>
      <c r="Z267" s="118"/>
      <c r="AA267" s="37"/>
    </row>
    <row r="268" spans="1:27" ht="15">
      <c r="A268" s="13" t="s">
        <v>103</v>
      </c>
      <c r="B268" s="3" t="s">
        <v>69</v>
      </c>
      <c r="C268" s="3"/>
      <c r="D268" s="91">
        <f>SUM(D269:D272)</f>
        <v>881</v>
      </c>
      <c r="E268" s="92">
        <f>SUM(E269:E272)</f>
        <v>639</v>
      </c>
      <c r="F268" s="92">
        <f t="shared" si="68"/>
        <v>242</v>
      </c>
      <c r="G268" s="14">
        <f>E268/D268*100</f>
        <v>72.53121452894437</v>
      </c>
      <c r="H268" s="92">
        <f>E268-I268</f>
        <v>9</v>
      </c>
      <c r="I268" s="98">
        <f>SUM(I269:I272)</f>
        <v>630</v>
      </c>
      <c r="J268" s="91">
        <f>SUM(J269:J272)</f>
        <v>303</v>
      </c>
      <c r="K268" s="16">
        <f>J268/$I268*100</f>
        <v>48.095238095238095</v>
      </c>
      <c r="L268" s="92">
        <f>SUM(L269:L272)</f>
        <v>293</v>
      </c>
      <c r="M268" s="16">
        <f>L268/$I268*100</f>
        <v>46.507936507936506</v>
      </c>
      <c r="N268" s="92">
        <f>SUM(N269:N272)</f>
        <v>34</v>
      </c>
      <c r="O268" s="16">
        <f>N268/$I268*100</f>
        <v>5.396825396825397</v>
      </c>
      <c r="P268" s="120"/>
      <c r="Q268" s="153"/>
      <c r="R268" s="120"/>
      <c r="S268" s="153"/>
      <c r="T268" s="120"/>
      <c r="U268" s="153"/>
      <c r="V268" s="120"/>
      <c r="W268" s="153"/>
      <c r="X268" s="120"/>
      <c r="Y268" s="153"/>
      <c r="Z268" s="120"/>
      <c r="AA268" s="153"/>
    </row>
    <row r="269" spans="1:27" s="17" customFormat="1" ht="15">
      <c r="A269" s="133" t="s">
        <v>103</v>
      </c>
      <c r="B269" s="133" t="str">
        <f>'Feuil1 ne pas supprimer'!C223</f>
        <v>Raivavae</v>
      </c>
      <c r="C269" s="133">
        <v>1</v>
      </c>
      <c r="D269" s="155">
        <f>'Feuil1 ne pas supprimer'!E223</f>
        <v>214</v>
      </c>
      <c r="E269" s="155">
        <f>'Feuil1 ne pas supprimer'!F223</f>
        <v>164</v>
      </c>
      <c r="F269" s="155">
        <f t="shared" si="68"/>
        <v>50</v>
      </c>
      <c r="G269" s="154">
        <f t="shared" si="63"/>
        <v>76.63551401869158</v>
      </c>
      <c r="H269" s="155">
        <f>'Feuil1 ne pas supprimer'!H223</f>
        <v>4</v>
      </c>
      <c r="I269" s="156">
        <f>'Feuil1 ne pas supprimer'!I223</f>
        <v>160</v>
      </c>
      <c r="J269" s="121">
        <f>'Feuil1 ne pas supprimer'!K223</f>
        <v>69</v>
      </c>
      <c r="K269" s="42">
        <f>J269/I269*100</f>
        <v>43.125</v>
      </c>
      <c r="L269" s="121">
        <f>'Feuil1 ne pas supprimer'!N223</f>
        <v>77</v>
      </c>
      <c r="M269" s="42">
        <f>L269/I269*100</f>
        <v>48.125</v>
      </c>
      <c r="N269" s="121">
        <f>'Feuil1 ne pas supprimer'!Q223</f>
        <v>14</v>
      </c>
      <c r="O269" s="42">
        <f>N269/I269*100</f>
        <v>8.75</v>
      </c>
      <c r="P269" s="118"/>
      <c r="Q269" s="37"/>
      <c r="R269" s="118"/>
      <c r="S269" s="37"/>
      <c r="T269" s="118"/>
      <c r="U269" s="37"/>
      <c r="V269" s="118"/>
      <c r="W269" s="37"/>
      <c r="X269" s="118"/>
      <c r="Y269" s="37"/>
      <c r="Z269" s="118"/>
      <c r="AA269" s="37"/>
    </row>
    <row r="270" spans="1:27" s="17" customFormat="1" ht="15">
      <c r="A270" s="133" t="s">
        <v>103</v>
      </c>
      <c r="B270" s="133" t="str">
        <f>'Feuil1 ne pas supprimer'!C224</f>
        <v>Raivavae</v>
      </c>
      <c r="C270" s="133">
        <v>2</v>
      </c>
      <c r="D270" s="155">
        <f>'Feuil1 ne pas supprimer'!E224</f>
        <v>137</v>
      </c>
      <c r="E270" s="155">
        <f>'Feuil1 ne pas supprimer'!F224</f>
        <v>99</v>
      </c>
      <c r="F270" s="155">
        <f t="shared" si="68"/>
        <v>38</v>
      </c>
      <c r="G270" s="154">
        <f t="shared" si="63"/>
        <v>72.26277372262774</v>
      </c>
      <c r="H270" s="155">
        <f>'Feuil1 ne pas supprimer'!H224</f>
        <v>0</v>
      </c>
      <c r="I270" s="156">
        <f>'Feuil1 ne pas supprimer'!I224</f>
        <v>99</v>
      </c>
      <c r="J270" s="121">
        <f>'Feuil1 ne pas supprimer'!K224</f>
        <v>38</v>
      </c>
      <c r="K270" s="42">
        <f>J270/I270*100</f>
        <v>38.38383838383838</v>
      </c>
      <c r="L270" s="121">
        <f>'Feuil1 ne pas supprimer'!N224</f>
        <v>59</v>
      </c>
      <c r="M270" s="42">
        <f>L270/I270*100</f>
        <v>59.59595959595959</v>
      </c>
      <c r="N270" s="121">
        <f>'Feuil1 ne pas supprimer'!Q224</f>
        <v>2</v>
      </c>
      <c r="O270" s="42">
        <f>N270/I270*100</f>
        <v>2.0202020202020203</v>
      </c>
      <c r="P270" s="118"/>
      <c r="Q270" s="37"/>
      <c r="R270" s="118"/>
      <c r="S270" s="37"/>
      <c r="T270" s="118"/>
      <c r="U270" s="37"/>
      <c r="V270" s="118"/>
      <c r="W270" s="37"/>
      <c r="X270" s="118"/>
      <c r="Y270" s="37"/>
      <c r="Z270" s="118"/>
      <c r="AA270" s="37"/>
    </row>
    <row r="271" spans="1:27" s="17" customFormat="1" ht="15">
      <c r="A271" s="133" t="s">
        <v>103</v>
      </c>
      <c r="B271" s="133" t="str">
        <f>'Feuil1 ne pas supprimer'!C225</f>
        <v>Raivavae</v>
      </c>
      <c r="C271" s="133">
        <v>3</v>
      </c>
      <c r="D271" s="155">
        <f>'Feuil1 ne pas supprimer'!E225</f>
        <v>281</v>
      </c>
      <c r="E271" s="155">
        <f>'Feuil1 ne pas supprimer'!F225</f>
        <v>199</v>
      </c>
      <c r="F271" s="155">
        <f t="shared" si="68"/>
        <v>82</v>
      </c>
      <c r="G271" s="154">
        <f t="shared" si="63"/>
        <v>70.8185053380783</v>
      </c>
      <c r="H271" s="155">
        <f>'Feuil1 ne pas supprimer'!H225</f>
        <v>1</v>
      </c>
      <c r="I271" s="156">
        <f>'Feuil1 ne pas supprimer'!I225</f>
        <v>198</v>
      </c>
      <c r="J271" s="121">
        <f>'Feuil1 ne pas supprimer'!K225</f>
        <v>126</v>
      </c>
      <c r="K271" s="42">
        <f>J271/I271*100</f>
        <v>63.63636363636363</v>
      </c>
      <c r="L271" s="121">
        <f>'Feuil1 ne pas supprimer'!N225</f>
        <v>62</v>
      </c>
      <c r="M271" s="42">
        <f>L271/I271*100</f>
        <v>31.313131313131315</v>
      </c>
      <c r="N271" s="121">
        <f>'Feuil1 ne pas supprimer'!Q225</f>
        <v>10</v>
      </c>
      <c r="O271" s="42">
        <f>N271/I271*100</f>
        <v>5.05050505050505</v>
      </c>
      <c r="P271" s="118"/>
      <c r="Q271" s="37"/>
      <c r="R271" s="118"/>
      <c r="S271" s="37"/>
      <c r="T271" s="118"/>
      <c r="U271" s="37"/>
      <c r="V271" s="118"/>
      <c r="W271" s="37"/>
      <c r="X271" s="118"/>
      <c r="Y271" s="37"/>
      <c r="Z271" s="118"/>
      <c r="AA271" s="37"/>
    </row>
    <row r="272" spans="1:27" s="17" customFormat="1" ht="15">
      <c r="A272" s="133" t="s">
        <v>103</v>
      </c>
      <c r="B272" s="133" t="str">
        <f>'Feuil1 ne pas supprimer'!C226</f>
        <v>Raivavae</v>
      </c>
      <c r="C272" s="133">
        <v>4</v>
      </c>
      <c r="D272" s="155">
        <f>'Feuil1 ne pas supprimer'!E226</f>
        <v>249</v>
      </c>
      <c r="E272" s="155">
        <f>'Feuil1 ne pas supprimer'!F226</f>
        <v>177</v>
      </c>
      <c r="F272" s="155">
        <f t="shared" si="68"/>
        <v>72</v>
      </c>
      <c r="G272" s="154">
        <f t="shared" si="63"/>
        <v>71.08433734939759</v>
      </c>
      <c r="H272" s="155">
        <f>'Feuil1 ne pas supprimer'!H226</f>
        <v>4</v>
      </c>
      <c r="I272" s="156">
        <f>'Feuil1 ne pas supprimer'!I226</f>
        <v>173</v>
      </c>
      <c r="J272" s="121">
        <f>'Feuil1 ne pas supprimer'!K226</f>
        <v>70</v>
      </c>
      <c r="K272" s="42">
        <f>J272/I272*100</f>
        <v>40.46242774566474</v>
      </c>
      <c r="L272" s="121">
        <f>'Feuil1 ne pas supprimer'!N226</f>
        <v>95</v>
      </c>
      <c r="M272" s="42">
        <f>L272/I272*100</f>
        <v>54.91329479768786</v>
      </c>
      <c r="N272" s="121">
        <f>'Feuil1 ne pas supprimer'!Q226</f>
        <v>8</v>
      </c>
      <c r="O272" s="42">
        <f>N272/I272*100</f>
        <v>4.624277456647398</v>
      </c>
      <c r="P272" s="118"/>
      <c r="Q272" s="37"/>
      <c r="R272" s="118"/>
      <c r="S272" s="37"/>
      <c r="T272" s="118"/>
      <c r="U272" s="37"/>
      <c r="V272" s="118"/>
      <c r="W272" s="37"/>
      <c r="X272" s="118"/>
      <c r="Y272" s="37"/>
      <c r="Z272" s="118"/>
      <c r="AA272" s="37"/>
    </row>
    <row r="273" spans="1:27" ht="15">
      <c r="A273" s="23" t="s">
        <v>103</v>
      </c>
      <c r="B273" s="3" t="s">
        <v>70</v>
      </c>
      <c r="C273" s="3"/>
      <c r="D273" s="91">
        <f>D274</f>
        <v>398</v>
      </c>
      <c r="E273" s="91">
        <f>E274</f>
        <v>358</v>
      </c>
      <c r="F273" s="91">
        <f t="shared" si="68"/>
        <v>40</v>
      </c>
      <c r="G273" s="14">
        <f>E273/D273*100</f>
        <v>89.9497487437186</v>
      </c>
      <c r="H273" s="91">
        <f>E273-I273</f>
        <v>0</v>
      </c>
      <c r="I273" s="97">
        <f>I274</f>
        <v>358</v>
      </c>
      <c r="J273" s="91">
        <f>SUM(J274)</f>
        <v>33</v>
      </c>
      <c r="K273" s="16">
        <f>J273/$I273*100</f>
        <v>9.217877094972067</v>
      </c>
      <c r="L273" s="91">
        <f>SUM(L274)</f>
        <v>324</v>
      </c>
      <c r="M273" s="16">
        <f>L273/$I273*100</f>
        <v>90.5027932960894</v>
      </c>
      <c r="N273" s="91">
        <f>SUM(N274)</f>
        <v>1</v>
      </c>
      <c r="O273" s="16">
        <f>N273/$I273*100</f>
        <v>0.27932960893854747</v>
      </c>
      <c r="P273" s="120"/>
      <c r="Q273" s="153"/>
      <c r="R273" s="120"/>
      <c r="S273" s="153"/>
      <c r="T273" s="120"/>
      <c r="U273" s="153"/>
      <c r="V273" s="120"/>
      <c r="W273" s="153"/>
      <c r="X273" s="120"/>
      <c r="Y273" s="153"/>
      <c r="Z273" s="120"/>
      <c r="AA273" s="153"/>
    </row>
    <row r="274" spans="1:27" s="17" customFormat="1" ht="15">
      <c r="A274" s="133" t="s">
        <v>103</v>
      </c>
      <c r="B274" s="133" t="str">
        <f>'Feuil1 ne pas supprimer'!C227</f>
        <v>Rapa</v>
      </c>
      <c r="C274" s="133">
        <v>1</v>
      </c>
      <c r="D274" s="155">
        <f>'Feuil1 ne pas supprimer'!E227</f>
        <v>398</v>
      </c>
      <c r="E274" s="155">
        <f>'Feuil1 ne pas supprimer'!F227</f>
        <v>358</v>
      </c>
      <c r="F274" s="155">
        <f t="shared" si="68"/>
        <v>40</v>
      </c>
      <c r="G274" s="154">
        <f t="shared" si="63"/>
        <v>89.9497487437186</v>
      </c>
      <c r="H274" s="155">
        <f>'Feuil1 ne pas supprimer'!H227</f>
        <v>0</v>
      </c>
      <c r="I274" s="156">
        <f>'Feuil1 ne pas supprimer'!I227</f>
        <v>358</v>
      </c>
      <c r="J274" s="121">
        <f>'Feuil1 ne pas supprimer'!K227</f>
        <v>33</v>
      </c>
      <c r="K274" s="42">
        <f>J274/I274*100</f>
        <v>9.217877094972067</v>
      </c>
      <c r="L274" s="121">
        <f>'Feuil1 ne pas supprimer'!N227</f>
        <v>324</v>
      </c>
      <c r="M274" s="42">
        <f>L274/I274*100</f>
        <v>90.5027932960894</v>
      </c>
      <c r="N274" s="121">
        <f>'Feuil1 ne pas supprimer'!Q227</f>
        <v>1</v>
      </c>
      <c r="O274" s="42">
        <f>N274/I274*100</f>
        <v>0.27932960893854747</v>
      </c>
      <c r="P274" s="118"/>
      <c r="Q274" s="37"/>
      <c r="R274" s="118"/>
      <c r="S274" s="37"/>
      <c r="T274" s="118"/>
      <c r="U274" s="37"/>
      <c r="V274" s="118"/>
      <c r="W274" s="37"/>
      <c r="X274" s="118"/>
      <c r="Y274" s="37"/>
      <c r="Z274" s="118"/>
      <c r="AA274" s="37"/>
    </row>
    <row r="275" spans="1:27" ht="15">
      <c r="A275" s="23" t="s">
        <v>103</v>
      </c>
      <c r="B275" s="3" t="s">
        <v>71</v>
      </c>
      <c r="C275" s="3"/>
      <c r="D275" s="91">
        <f>SUM(D276:D278)</f>
        <v>692</v>
      </c>
      <c r="E275" s="91">
        <f>SUM(E276:E278)</f>
        <v>627</v>
      </c>
      <c r="F275" s="91">
        <f t="shared" si="68"/>
        <v>65</v>
      </c>
      <c r="G275" s="14">
        <f>E275/D275*100</f>
        <v>90.60693641618496</v>
      </c>
      <c r="H275" s="91">
        <f>E275-I275</f>
        <v>4</v>
      </c>
      <c r="I275" s="97">
        <f>SUM(I276:I278)</f>
        <v>623</v>
      </c>
      <c r="J275" s="91">
        <f>SUM(J276:J278)</f>
        <v>182</v>
      </c>
      <c r="K275" s="16">
        <f>J275/$I275*100</f>
        <v>29.213483146067414</v>
      </c>
      <c r="L275" s="91">
        <f>SUM(L276:L278)</f>
        <v>308</v>
      </c>
      <c r="M275" s="16">
        <f>L275/$I275*100</f>
        <v>49.43820224719101</v>
      </c>
      <c r="N275" s="91">
        <f>SUM(N276:N278)</f>
        <v>133</v>
      </c>
      <c r="O275" s="16">
        <f>N275/$I275*100</f>
        <v>21.34831460674157</v>
      </c>
      <c r="P275" s="120"/>
      <c r="Q275" s="153"/>
      <c r="R275" s="120"/>
      <c r="S275" s="153"/>
      <c r="T275" s="120"/>
      <c r="U275" s="153"/>
      <c r="V275" s="120"/>
      <c r="W275" s="153"/>
      <c r="X275" s="120"/>
      <c r="Y275" s="153"/>
      <c r="Z275" s="120"/>
      <c r="AA275" s="153"/>
    </row>
    <row r="276" spans="1:27" s="17" customFormat="1" ht="15">
      <c r="A276" s="133" t="s">
        <v>103</v>
      </c>
      <c r="B276" s="133" t="str">
        <f>'Feuil1 ne pas supprimer'!C228</f>
        <v>Rimatara</v>
      </c>
      <c r="C276" s="133">
        <v>1</v>
      </c>
      <c r="D276" s="155">
        <f>'Feuil1 ne pas supprimer'!E228</f>
        <v>243</v>
      </c>
      <c r="E276" s="155">
        <f>'Feuil1 ne pas supprimer'!F228</f>
        <v>227</v>
      </c>
      <c r="F276" s="155">
        <f t="shared" si="68"/>
        <v>16</v>
      </c>
      <c r="G276" s="154">
        <f t="shared" si="63"/>
        <v>93.4156378600823</v>
      </c>
      <c r="H276" s="155">
        <f>'Feuil1 ne pas supprimer'!H228</f>
        <v>1</v>
      </c>
      <c r="I276" s="156">
        <f>'Feuil1 ne pas supprimer'!I228</f>
        <v>226</v>
      </c>
      <c r="J276" s="121">
        <f>'Feuil1 ne pas supprimer'!K228</f>
        <v>35</v>
      </c>
      <c r="K276" s="42">
        <f>J276/I276*100</f>
        <v>15.486725663716813</v>
      </c>
      <c r="L276" s="121">
        <f>'Feuil1 ne pas supprimer'!N228</f>
        <v>132</v>
      </c>
      <c r="M276" s="42">
        <f>L276/I276*100</f>
        <v>58.4070796460177</v>
      </c>
      <c r="N276" s="121">
        <f>'Feuil1 ne pas supprimer'!Q228</f>
        <v>59</v>
      </c>
      <c r="O276" s="42">
        <f>N276/I276*100</f>
        <v>26.10619469026549</v>
      </c>
      <c r="P276" s="118"/>
      <c r="Q276" s="37"/>
      <c r="R276" s="118"/>
      <c r="S276" s="37"/>
      <c r="T276" s="118"/>
      <c r="U276" s="37"/>
      <c r="V276" s="118"/>
      <c r="W276" s="37"/>
      <c r="X276" s="118"/>
      <c r="Y276" s="37"/>
      <c r="Z276" s="118"/>
      <c r="AA276" s="37"/>
    </row>
    <row r="277" spans="1:27" s="17" customFormat="1" ht="15">
      <c r="A277" s="133" t="s">
        <v>103</v>
      </c>
      <c r="B277" s="133" t="str">
        <f>'Feuil1 ne pas supprimer'!C229</f>
        <v>Rimatara</v>
      </c>
      <c r="C277" s="133">
        <v>2</v>
      </c>
      <c r="D277" s="155">
        <f>'Feuil1 ne pas supprimer'!E229</f>
        <v>263</v>
      </c>
      <c r="E277" s="155">
        <f>'Feuil1 ne pas supprimer'!F229</f>
        <v>234</v>
      </c>
      <c r="F277" s="155">
        <f t="shared" si="68"/>
        <v>29</v>
      </c>
      <c r="G277" s="154">
        <f aca="true" t="shared" si="72" ref="G277:G286">E277/D277*100</f>
        <v>88.97338403041825</v>
      </c>
      <c r="H277" s="155">
        <f>'Feuil1 ne pas supprimer'!H229</f>
        <v>3</v>
      </c>
      <c r="I277" s="156">
        <f>'Feuil1 ne pas supprimer'!I229</f>
        <v>231</v>
      </c>
      <c r="J277" s="121">
        <f>'Feuil1 ne pas supprimer'!K229</f>
        <v>80</v>
      </c>
      <c r="K277" s="42">
        <f>J277/I277*100</f>
        <v>34.63203463203463</v>
      </c>
      <c r="L277" s="121">
        <f>'Feuil1 ne pas supprimer'!N229</f>
        <v>108</v>
      </c>
      <c r="M277" s="42">
        <f>L277/I277*100</f>
        <v>46.75324675324675</v>
      </c>
      <c r="N277" s="121">
        <f>'Feuil1 ne pas supprimer'!Q229</f>
        <v>43</v>
      </c>
      <c r="O277" s="42">
        <f>N277/I277*100</f>
        <v>18.614718614718615</v>
      </c>
      <c r="P277" s="118"/>
      <c r="Q277" s="37"/>
      <c r="R277" s="118"/>
      <c r="S277" s="37"/>
      <c r="T277" s="118"/>
      <c r="U277" s="37"/>
      <c r="V277" s="118"/>
      <c r="W277" s="37"/>
      <c r="X277" s="118"/>
      <c r="Y277" s="37"/>
      <c r="Z277" s="118"/>
      <c r="AA277" s="37"/>
    </row>
    <row r="278" spans="1:27" s="17" customFormat="1" ht="15">
      <c r="A278" s="133" t="s">
        <v>103</v>
      </c>
      <c r="B278" s="133" t="str">
        <f>'Feuil1 ne pas supprimer'!C230</f>
        <v>Rimatara</v>
      </c>
      <c r="C278" s="133">
        <v>3</v>
      </c>
      <c r="D278" s="155">
        <f>'Feuil1 ne pas supprimer'!E230</f>
        <v>186</v>
      </c>
      <c r="E278" s="155">
        <f>'Feuil1 ne pas supprimer'!F230</f>
        <v>166</v>
      </c>
      <c r="F278" s="155">
        <f t="shared" si="68"/>
        <v>20</v>
      </c>
      <c r="G278" s="154">
        <f t="shared" si="72"/>
        <v>89.24731182795699</v>
      </c>
      <c r="H278" s="155">
        <f>'Feuil1 ne pas supprimer'!H230</f>
        <v>0</v>
      </c>
      <c r="I278" s="156">
        <f>'Feuil1 ne pas supprimer'!I230</f>
        <v>166</v>
      </c>
      <c r="J278" s="121">
        <f>'Feuil1 ne pas supprimer'!K230</f>
        <v>67</v>
      </c>
      <c r="K278" s="42">
        <f>J278/I278*100</f>
        <v>40.36144578313253</v>
      </c>
      <c r="L278" s="121">
        <f>'Feuil1 ne pas supprimer'!N230</f>
        <v>68</v>
      </c>
      <c r="M278" s="42">
        <f>L278/I278*100</f>
        <v>40.963855421686745</v>
      </c>
      <c r="N278" s="121">
        <f>'Feuil1 ne pas supprimer'!Q230</f>
        <v>31</v>
      </c>
      <c r="O278" s="42">
        <f>N278/I278*100</f>
        <v>18.67469879518072</v>
      </c>
      <c r="P278" s="118"/>
      <c r="Q278" s="37"/>
      <c r="R278" s="118"/>
      <c r="S278" s="37"/>
      <c r="T278" s="118"/>
      <c r="U278" s="37"/>
      <c r="V278" s="118"/>
      <c r="W278" s="37"/>
      <c r="X278" s="118"/>
      <c r="Y278" s="37"/>
      <c r="Z278" s="118"/>
      <c r="AA278" s="37"/>
    </row>
    <row r="279" spans="1:27" ht="15">
      <c r="A279" s="23" t="s">
        <v>103</v>
      </c>
      <c r="B279" s="3" t="s">
        <v>72</v>
      </c>
      <c r="C279" s="3"/>
      <c r="D279" s="91">
        <f>SUM(D280:D282)</f>
        <v>1829</v>
      </c>
      <c r="E279" s="91">
        <f>SUM(E280:E282)</f>
        <v>1510</v>
      </c>
      <c r="F279" s="91">
        <f t="shared" si="68"/>
        <v>319</v>
      </c>
      <c r="G279" s="14">
        <f>E279/D279*100</f>
        <v>82.5587752870421</v>
      </c>
      <c r="H279" s="91">
        <f>E279-I279</f>
        <v>10</v>
      </c>
      <c r="I279" s="97">
        <f>SUM(I280:I282)</f>
        <v>1500</v>
      </c>
      <c r="J279" s="91">
        <f>SUM(J280:J282)</f>
        <v>470</v>
      </c>
      <c r="K279" s="16">
        <f>J279/$I279*100</f>
        <v>31.333333333333336</v>
      </c>
      <c r="L279" s="91">
        <f>SUM(L280:L282)</f>
        <v>929</v>
      </c>
      <c r="M279" s="16">
        <f>L279/$I279*100</f>
        <v>61.93333333333333</v>
      </c>
      <c r="N279" s="91">
        <f>SUM(N280:N282)</f>
        <v>101</v>
      </c>
      <c r="O279" s="16">
        <f>N279/$I279*100</f>
        <v>6.7333333333333325</v>
      </c>
      <c r="P279" s="120"/>
      <c r="Q279" s="153"/>
      <c r="R279" s="120"/>
      <c r="S279" s="153"/>
      <c r="T279" s="120"/>
      <c r="U279" s="153"/>
      <c r="V279" s="120"/>
      <c r="W279" s="153"/>
      <c r="X279" s="120"/>
      <c r="Y279" s="153"/>
      <c r="Z279" s="120"/>
      <c r="AA279" s="153"/>
    </row>
    <row r="280" spans="1:27" s="17" customFormat="1" ht="15">
      <c r="A280" s="133" t="s">
        <v>103</v>
      </c>
      <c r="B280" s="133" t="str">
        <f>'Feuil1 ne pas supprimer'!C231</f>
        <v>Rurutu</v>
      </c>
      <c r="C280" s="133">
        <v>1</v>
      </c>
      <c r="D280" s="155">
        <f>'Feuil1 ne pas supprimer'!E231</f>
        <v>878</v>
      </c>
      <c r="E280" s="155">
        <f>'Feuil1 ne pas supprimer'!F231</f>
        <v>714</v>
      </c>
      <c r="F280" s="155">
        <f t="shared" si="68"/>
        <v>164</v>
      </c>
      <c r="G280" s="154">
        <f t="shared" si="72"/>
        <v>81.32118451025056</v>
      </c>
      <c r="H280" s="155">
        <f>'Feuil1 ne pas supprimer'!H231</f>
        <v>8</v>
      </c>
      <c r="I280" s="156">
        <f>'Feuil1 ne pas supprimer'!I231</f>
        <v>706</v>
      </c>
      <c r="J280" s="121">
        <f>'Feuil1 ne pas supprimer'!K231</f>
        <v>156</v>
      </c>
      <c r="K280" s="42">
        <f>J280/I280*100</f>
        <v>22.096317280453256</v>
      </c>
      <c r="L280" s="121">
        <f>'Feuil1 ne pas supprimer'!N231</f>
        <v>501</v>
      </c>
      <c r="M280" s="42">
        <f>L280/I280*100</f>
        <v>70.96317280453258</v>
      </c>
      <c r="N280" s="121">
        <f>'Feuil1 ne pas supprimer'!Q231</f>
        <v>49</v>
      </c>
      <c r="O280" s="42">
        <f>N280/I280*100</f>
        <v>6.9405099150141645</v>
      </c>
      <c r="P280" s="118"/>
      <c r="Q280" s="37"/>
      <c r="R280" s="118"/>
      <c r="S280" s="37"/>
      <c r="T280" s="118"/>
      <c r="U280" s="37"/>
      <c r="V280" s="118"/>
      <c r="W280" s="37"/>
      <c r="X280" s="118"/>
      <c r="Y280" s="37"/>
      <c r="Z280" s="118"/>
      <c r="AA280" s="37"/>
    </row>
    <row r="281" spans="1:27" s="17" customFormat="1" ht="15">
      <c r="A281" s="133" t="s">
        <v>103</v>
      </c>
      <c r="B281" s="133" t="str">
        <f>'Feuil1 ne pas supprimer'!C232</f>
        <v>Rurutu</v>
      </c>
      <c r="C281" s="133">
        <v>2</v>
      </c>
      <c r="D281" s="155">
        <f>'Feuil1 ne pas supprimer'!E232</f>
        <v>606</v>
      </c>
      <c r="E281" s="155">
        <f>'Feuil1 ne pas supprimer'!F232</f>
        <v>501</v>
      </c>
      <c r="F281" s="155">
        <f t="shared" si="68"/>
        <v>105</v>
      </c>
      <c r="G281" s="154">
        <f t="shared" si="72"/>
        <v>82.67326732673267</v>
      </c>
      <c r="H281" s="155">
        <f>'Feuil1 ne pas supprimer'!H232</f>
        <v>2</v>
      </c>
      <c r="I281" s="156">
        <f>'Feuil1 ne pas supprimer'!I232</f>
        <v>499</v>
      </c>
      <c r="J281" s="121">
        <f>'Feuil1 ne pas supprimer'!K232</f>
        <v>175</v>
      </c>
      <c r="K281" s="42">
        <f>J281/I281*100</f>
        <v>35.07014028056113</v>
      </c>
      <c r="L281" s="121">
        <f>'Feuil1 ne pas supprimer'!N232</f>
        <v>276</v>
      </c>
      <c r="M281" s="42">
        <f>L281/I281*100</f>
        <v>55.31062124248497</v>
      </c>
      <c r="N281" s="121">
        <f>'Feuil1 ne pas supprimer'!Q232</f>
        <v>48</v>
      </c>
      <c r="O281" s="42">
        <f>N281/I281*100</f>
        <v>9.619238476953909</v>
      </c>
      <c r="P281" s="118"/>
      <c r="Q281" s="37"/>
      <c r="R281" s="118"/>
      <c r="S281" s="37"/>
      <c r="T281" s="118"/>
      <c r="U281" s="37"/>
      <c r="V281" s="118"/>
      <c r="W281" s="37"/>
      <c r="X281" s="118"/>
      <c r="Y281" s="37"/>
      <c r="Z281" s="118"/>
      <c r="AA281" s="37"/>
    </row>
    <row r="282" spans="1:27" s="17" customFormat="1" ht="15">
      <c r="A282" s="133" t="s">
        <v>103</v>
      </c>
      <c r="B282" s="133" t="str">
        <f>'Feuil1 ne pas supprimer'!C233</f>
        <v>Rurutu</v>
      </c>
      <c r="C282" s="133">
        <v>3</v>
      </c>
      <c r="D282" s="155">
        <f>'Feuil1 ne pas supprimer'!E233</f>
        <v>345</v>
      </c>
      <c r="E282" s="155">
        <f>'Feuil1 ne pas supprimer'!F233</f>
        <v>295</v>
      </c>
      <c r="F282" s="155">
        <f t="shared" si="68"/>
        <v>50</v>
      </c>
      <c r="G282" s="154">
        <f t="shared" si="72"/>
        <v>85.5072463768116</v>
      </c>
      <c r="H282" s="155">
        <f>'Feuil1 ne pas supprimer'!H233</f>
        <v>0</v>
      </c>
      <c r="I282" s="156">
        <f>'Feuil1 ne pas supprimer'!I233</f>
        <v>295</v>
      </c>
      <c r="J282" s="121">
        <f>'Feuil1 ne pas supprimer'!K233</f>
        <v>139</v>
      </c>
      <c r="K282" s="42">
        <f>J282/I282*100</f>
        <v>47.11864406779661</v>
      </c>
      <c r="L282" s="121">
        <f>'Feuil1 ne pas supprimer'!N233</f>
        <v>152</v>
      </c>
      <c r="M282" s="42">
        <f>L282/I282*100</f>
        <v>51.52542372881356</v>
      </c>
      <c r="N282" s="121">
        <f>'Feuil1 ne pas supprimer'!Q233</f>
        <v>4</v>
      </c>
      <c r="O282" s="42">
        <f>N282/I282*100</f>
        <v>1.3559322033898304</v>
      </c>
      <c r="P282" s="118"/>
      <c r="Q282" s="37"/>
      <c r="R282" s="118"/>
      <c r="S282" s="37"/>
      <c r="T282" s="118"/>
      <c r="U282" s="37"/>
      <c r="V282" s="118"/>
      <c r="W282" s="37"/>
      <c r="X282" s="118"/>
      <c r="Y282" s="37"/>
      <c r="Z282" s="118"/>
      <c r="AA282" s="37"/>
    </row>
    <row r="283" spans="1:27" ht="15">
      <c r="A283" s="23" t="s">
        <v>103</v>
      </c>
      <c r="B283" s="3" t="s">
        <v>73</v>
      </c>
      <c r="C283" s="3"/>
      <c r="D283" s="91">
        <f>SUM(D284:D286)</f>
        <v>1555</v>
      </c>
      <c r="E283" s="91">
        <f>SUM(E284:E286)</f>
        <v>1337</v>
      </c>
      <c r="F283" s="91">
        <f t="shared" si="68"/>
        <v>218</v>
      </c>
      <c r="G283" s="14">
        <f>E283/D283*100</f>
        <v>85.98070739549838</v>
      </c>
      <c r="H283" s="91">
        <f>E283-I283</f>
        <v>7</v>
      </c>
      <c r="I283" s="97">
        <f>SUM(I284:I286)</f>
        <v>1330</v>
      </c>
      <c r="J283" s="91">
        <f>SUM(J284:J286)</f>
        <v>403</v>
      </c>
      <c r="K283" s="16">
        <f>J283/$I283*100</f>
        <v>30.30075187969925</v>
      </c>
      <c r="L283" s="91">
        <f>SUM(L284:L286)</f>
        <v>760</v>
      </c>
      <c r="M283" s="16">
        <f>L283/$I283*100</f>
        <v>57.14285714285714</v>
      </c>
      <c r="N283" s="91">
        <f>SUM(N284:N286)</f>
        <v>167</v>
      </c>
      <c r="O283" s="16">
        <f>N283/$I283*100</f>
        <v>12.556390977443609</v>
      </c>
      <c r="P283" s="120"/>
      <c r="Q283" s="153"/>
      <c r="R283" s="120"/>
      <c r="S283" s="153"/>
      <c r="T283" s="120"/>
      <c r="U283" s="153"/>
      <c r="V283" s="120"/>
      <c r="W283" s="153"/>
      <c r="X283" s="120"/>
      <c r="Y283" s="153"/>
      <c r="Z283" s="120"/>
      <c r="AA283" s="153"/>
    </row>
    <row r="284" spans="1:27" s="17" customFormat="1" ht="15">
      <c r="A284" s="133" t="s">
        <v>103</v>
      </c>
      <c r="B284" s="133" t="str">
        <f>'Feuil1 ne pas supprimer'!C234</f>
        <v>Tubuai</v>
      </c>
      <c r="C284" s="133">
        <v>1</v>
      </c>
      <c r="D284" s="155">
        <f>'Feuil1 ne pas supprimer'!E234</f>
        <v>724</v>
      </c>
      <c r="E284" s="155">
        <f>'Feuil1 ne pas supprimer'!F234</f>
        <v>624</v>
      </c>
      <c r="F284" s="155">
        <f t="shared" si="68"/>
        <v>100</v>
      </c>
      <c r="G284" s="154">
        <f t="shared" si="72"/>
        <v>86.1878453038674</v>
      </c>
      <c r="H284" s="155">
        <f>'Feuil1 ne pas supprimer'!H234</f>
        <v>2</v>
      </c>
      <c r="I284" s="156">
        <f>'Feuil1 ne pas supprimer'!I234</f>
        <v>622</v>
      </c>
      <c r="J284" s="121">
        <f>'Feuil1 ne pas supprimer'!K234</f>
        <v>190</v>
      </c>
      <c r="K284" s="42">
        <f>J284/I284*100</f>
        <v>30.54662379421222</v>
      </c>
      <c r="L284" s="121">
        <f>'Feuil1 ne pas supprimer'!N234</f>
        <v>327</v>
      </c>
      <c r="M284" s="42">
        <f>L284/I284*100</f>
        <v>52.572347266881025</v>
      </c>
      <c r="N284" s="121">
        <f>'Feuil1 ne pas supprimer'!Q234</f>
        <v>105</v>
      </c>
      <c r="O284" s="42">
        <f>N284/I284*100</f>
        <v>16.881028938906752</v>
      </c>
      <c r="P284" s="118"/>
      <c r="Q284" s="37"/>
      <c r="R284" s="118"/>
      <c r="S284" s="37"/>
      <c r="T284" s="118"/>
      <c r="U284" s="37"/>
      <c r="V284" s="118"/>
      <c r="W284" s="37"/>
      <c r="X284" s="118"/>
      <c r="Y284" s="37"/>
      <c r="Z284" s="118"/>
      <c r="AA284" s="37"/>
    </row>
    <row r="285" spans="1:27" s="17" customFormat="1" ht="15">
      <c r="A285" s="133" t="s">
        <v>103</v>
      </c>
      <c r="B285" s="133" t="str">
        <f>'Feuil1 ne pas supprimer'!C235</f>
        <v>Tubuai</v>
      </c>
      <c r="C285" s="133">
        <v>2</v>
      </c>
      <c r="D285" s="155">
        <f>'Feuil1 ne pas supprimer'!E235</f>
        <v>393</v>
      </c>
      <c r="E285" s="155">
        <f>'Feuil1 ne pas supprimer'!F235</f>
        <v>346</v>
      </c>
      <c r="F285" s="155">
        <f t="shared" si="68"/>
        <v>47</v>
      </c>
      <c r="G285" s="154">
        <f t="shared" si="72"/>
        <v>88.04071246819338</v>
      </c>
      <c r="H285" s="155">
        <f>'Feuil1 ne pas supprimer'!H235</f>
        <v>1</v>
      </c>
      <c r="I285" s="156">
        <f>'Feuil1 ne pas supprimer'!I235</f>
        <v>345</v>
      </c>
      <c r="J285" s="121">
        <f>'Feuil1 ne pas supprimer'!K235</f>
        <v>101</v>
      </c>
      <c r="K285" s="42">
        <f>J285/I285*100</f>
        <v>29.275362318840582</v>
      </c>
      <c r="L285" s="121">
        <f>'Feuil1 ne pas supprimer'!N235</f>
        <v>206</v>
      </c>
      <c r="M285" s="42">
        <f>L285/I285*100</f>
        <v>59.710144927536234</v>
      </c>
      <c r="N285" s="121">
        <f>'Feuil1 ne pas supprimer'!Q235</f>
        <v>38</v>
      </c>
      <c r="O285" s="42">
        <f>N285/I285*100</f>
        <v>11.014492753623188</v>
      </c>
      <c r="P285" s="118"/>
      <c r="Q285" s="37"/>
      <c r="R285" s="118"/>
      <c r="S285" s="37"/>
      <c r="T285" s="118"/>
      <c r="U285" s="37"/>
      <c r="V285" s="118"/>
      <c r="W285" s="37"/>
      <c r="X285" s="118"/>
      <c r="Y285" s="37"/>
      <c r="Z285" s="118"/>
      <c r="AA285" s="37"/>
    </row>
    <row r="286" spans="1:27" s="17" customFormat="1" ht="15">
      <c r="A286" s="133" t="s">
        <v>103</v>
      </c>
      <c r="B286" s="133" t="str">
        <f>'Feuil1 ne pas supprimer'!C236</f>
        <v>Tubuai</v>
      </c>
      <c r="C286" s="133">
        <v>3</v>
      </c>
      <c r="D286" s="155">
        <f>'Feuil1 ne pas supprimer'!E236</f>
        <v>438</v>
      </c>
      <c r="E286" s="155">
        <f>'Feuil1 ne pas supprimer'!F236</f>
        <v>367</v>
      </c>
      <c r="F286" s="155">
        <f t="shared" si="68"/>
        <v>71</v>
      </c>
      <c r="G286" s="154">
        <f t="shared" si="72"/>
        <v>83.78995433789954</v>
      </c>
      <c r="H286" s="155">
        <f>'Feuil1 ne pas supprimer'!H236</f>
        <v>4</v>
      </c>
      <c r="I286" s="156">
        <f>'Feuil1 ne pas supprimer'!I236</f>
        <v>363</v>
      </c>
      <c r="J286" s="121">
        <f>'Feuil1 ne pas supprimer'!K236</f>
        <v>112</v>
      </c>
      <c r="K286" s="42">
        <f>J286/I286*100</f>
        <v>30.853994490358126</v>
      </c>
      <c r="L286" s="121">
        <f>'Feuil1 ne pas supprimer'!N236</f>
        <v>227</v>
      </c>
      <c r="M286" s="42">
        <f>L286/I286*100</f>
        <v>62.53443526170799</v>
      </c>
      <c r="N286" s="121">
        <f>'Feuil1 ne pas supprimer'!Q236</f>
        <v>24</v>
      </c>
      <c r="O286" s="42">
        <f>N286/I286*100</f>
        <v>6.6115702479338845</v>
      </c>
      <c r="P286" s="118"/>
      <c r="Q286" s="37"/>
      <c r="R286" s="118"/>
      <c r="S286" s="37"/>
      <c r="T286" s="118"/>
      <c r="U286" s="37"/>
      <c r="V286" s="118"/>
      <c r="W286" s="37"/>
      <c r="X286" s="118"/>
      <c r="Y286" s="37"/>
      <c r="Z286" s="118"/>
      <c r="AA286" s="37"/>
    </row>
    <row r="287" spans="4:27" ht="15">
      <c r="D287" s="93"/>
      <c r="E287" s="93"/>
      <c r="F287" s="93"/>
      <c r="H287" s="93"/>
      <c r="I287" s="93"/>
      <c r="P287" s="115"/>
      <c r="Q287" s="75"/>
      <c r="R287" s="115"/>
      <c r="S287" s="75"/>
      <c r="T287" s="115"/>
      <c r="U287" s="75"/>
      <c r="V287" s="115"/>
      <c r="W287" s="75"/>
      <c r="X287" s="115"/>
      <c r="Y287" s="75"/>
      <c r="Z287" s="115"/>
      <c r="AA287" s="75"/>
    </row>
    <row r="288" spans="4:27" ht="48.75" customHeight="1">
      <c r="D288" s="93"/>
      <c r="E288" s="93"/>
      <c r="F288" s="93"/>
      <c r="H288" s="93"/>
      <c r="I288" s="93"/>
      <c r="J288" s="175" t="s">
        <v>170</v>
      </c>
      <c r="K288" s="175"/>
      <c r="L288" s="175" t="s">
        <v>171</v>
      </c>
      <c r="M288" s="175"/>
      <c r="N288" s="175" t="s">
        <v>172</v>
      </c>
      <c r="O288" s="175"/>
      <c r="P288" s="176"/>
      <c r="Q288" s="176"/>
      <c r="R288" s="176"/>
      <c r="S288" s="176"/>
      <c r="T288" s="176"/>
      <c r="U288" s="176"/>
      <c r="V288" s="176"/>
      <c r="W288" s="176"/>
      <c r="X288" s="176"/>
      <c r="Y288" s="176"/>
      <c r="Z288" s="176"/>
      <c r="AA288" s="176"/>
    </row>
    <row r="289" spans="1:27" ht="60">
      <c r="A289" s="63"/>
      <c r="B289" s="64" t="str">
        <f>'par communes'!B66</f>
        <v>Nb de Communes</v>
      </c>
      <c r="C289" s="64" t="str">
        <f>'par communes'!C66</f>
        <v>Nb. bureaux de vote</v>
      </c>
      <c r="D289" s="94" t="str">
        <f>'par communes'!D66</f>
        <v> Nb. inscrits</v>
      </c>
      <c r="E289" s="94" t="str">
        <f>'par communes'!E66</f>
        <v>Nb. Votants</v>
      </c>
      <c r="F289" s="94" t="str">
        <f>'par communes'!F66</f>
        <v>Abstention</v>
      </c>
      <c r="G289" s="64" t="str">
        <f>'par communes'!G66</f>
        <v>Taux participation</v>
      </c>
      <c r="H289" s="94" t="str">
        <f>'par communes'!H66</f>
        <v>blancs et nuls</v>
      </c>
      <c r="I289" s="94" t="str">
        <f>'par communes'!I66</f>
        <v>Nb. Exprimes</v>
      </c>
      <c r="J289" s="106" t="str">
        <f>'par communes'!J66</f>
        <v>Voix Obtenues</v>
      </c>
      <c r="K289" s="46" t="str">
        <f>'par communes'!K66</f>
        <v>%</v>
      </c>
      <c r="L289" s="106" t="str">
        <f>'par communes'!L66</f>
        <v>Voix Obtenues</v>
      </c>
      <c r="M289" s="45" t="str">
        <f>'par communes'!M66</f>
        <v>%</v>
      </c>
      <c r="N289" s="108" t="str">
        <f>'par communes'!N66</f>
        <v>Voix Obtenues</v>
      </c>
      <c r="O289" s="46" t="str">
        <f>'par communes'!O66</f>
        <v>%</v>
      </c>
      <c r="P289" s="144"/>
      <c r="Q289" s="145"/>
      <c r="R289" s="144"/>
      <c r="S289" s="145"/>
      <c r="T289" s="144"/>
      <c r="U289" s="145"/>
      <c r="V289" s="144"/>
      <c r="W289" s="145"/>
      <c r="X289" s="144"/>
      <c r="Y289" s="145"/>
      <c r="Z289" s="144"/>
      <c r="AA289" s="145"/>
    </row>
    <row r="290" spans="1:27" ht="15">
      <c r="A290" s="62" t="str">
        <f>'par communes'!A67</f>
        <v>1ère SECTION DES ÎLES DU VENT</v>
      </c>
      <c r="B290" s="60">
        <f>'par communes'!B67</f>
        <v>4</v>
      </c>
      <c r="C290" s="60">
        <f>'par communes'!C67</f>
        <v>41</v>
      </c>
      <c r="D290" s="95">
        <f>'par communes'!D67</f>
        <v>48775</v>
      </c>
      <c r="E290" s="95">
        <f>'par communes'!E67</f>
        <v>34048</v>
      </c>
      <c r="F290" s="95">
        <f>'par communes'!F67</f>
        <v>14727</v>
      </c>
      <c r="G290" s="61">
        <f>'par communes'!G67</f>
        <v>69.8062532034854</v>
      </c>
      <c r="H290" s="95">
        <f>'par communes'!H67</f>
        <v>353</v>
      </c>
      <c r="I290" s="99">
        <f>'par communes'!I67</f>
        <v>33695</v>
      </c>
      <c r="J290" s="107">
        <f>'par communes'!J67</f>
        <v>8226</v>
      </c>
      <c r="K290" s="34">
        <f>'par communes'!K67</f>
        <v>24.41311767324529</v>
      </c>
      <c r="L290" s="107">
        <f>'par communes'!L67</f>
        <v>16313</v>
      </c>
      <c r="M290" s="33">
        <f>'par communes'!M67</f>
        <v>48.413711233120644</v>
      </c>
      <c r="N290" s="107">
        <f>'par communes'!N67</f>
        <v>9156</v>
      </c>
      <c r="O290" s="34">
        <f>'par communes'!O67</f>
        <v>27.173171093634068</v>
      </c>
      <c r="P290" s="146"/>
      <c r="Q290" s="142"/>
      <c r="R290" s="146"/>
      <c r="S290" s="142"/>
      <c r="T290" s="146"/>
      <c r="U290" s="142"/>
      <c r="V290" s="146"/>
      <c r="W290" s="142"/>
      <c r="X290" s="146"/>
      <c r="Y290" s="142"/>
      <c r="Z290" s="146"/>
      <c r="AA290" s="142"/>
    </row>
    <row r="291" spans="1:27" ht="15">
      <c r="A291" s="62" t="str">
        <f>'par communes'!A68</f>
        <v>2ème SECTION DES ÎLES DU VENT</v>
      </c>
      <c r="B291" s="60">
        <f>'par communes'!B68</f>
        <v>7</v>
      </c>
      <c r="C291" s="60">
        <f>'par communes'!C68</f>
        <v>48</v>
      </c>
      <c r="D291" s="95">
        <f>'par communes'!D68</f>
        <v>55709</v>
      </c>
      <c r="E291" s="95">
        <f>'par communes'!E68</f>
        <v>38583</v>
      </c>
      <c r="F291" s="95">
        <f>'par communes'!F68</f>
        <v>17126</v>
      </c>
      <c r="G291" s="61">
        <f>'par communes'!G68</f>
        <v>69.25810910265847</v>
      </c>
      <c r="H291" s="95">
        <f>'par communes'!H68</f>
        <v>436</v>
      </c>
      <c r="I291" s="100">
        <f>'par communes'!I68</f>
        <v>38147</v>
      </c>
      <c r="J291" s="107">
        <f>'par communes'!J68</f>
        <v>11496</v>
      </c>
      <c r="K291" s="33">
        <f>'par communes'!K68</f>
        <v>30.136052638477466</v>
      </c>
      <c r="L291" s="107">
        <f>'par communes'!L68</f>
        <v>18361</v>
      </c>
      <c r="M291" s="33">
        <f>'par communes'!M68</f>
        <v>48.13222533882088</v>
      </c>
      <c r="N291" s="107">
        <f>'par communes'!N68</f>
        <v>8290</v>
      </c>
      <c r="O291" s="33">
        <f>'par communes'!O68</f>
        <v>21.731722022701653</v>
      </c>
      <c r="P291" s="146"/>
      <c r="Q291" s="142"/>
      <c r="R291" s="146"/>
      <c r="S291" s="142"/>
      <c r="T291" s="146"/>
      <c r="U291" s="142"/>
      <c r="V291" s="146"/>
      <c r="W291" s="142"/>
      <c r="X291" s="146"/>
      <c r="Y291" s="142"/>
      <c r="Z291" s="146"/>
      <c r="AA291" s="142"/>
    </row>
    <row r="292" spans="1:27" ht="15">
      <c r="A292" s="62" t="str">
        <f>'par section et circo PF'!A8</f>
        <v>3ème SECTION DES ÎLES DU VENT</v>
      </c>
      <c r="B292" s="60">
        <f>'par section et circo PF'!B8</f>
        <v>2</v>
      </c>
      <c r="C292" s="60">
        <f>'par section et circo PF'!C8</f>
        <v>28</v>
      </c>
      <c r="D292" s="95">
        <f>'par section et circo PF'!D8</f>
        <v>34994</v>
      </c>
      <c r="E292" s="95">
        <f>'par section et circo PF'!E8</f>
        <v>25793</v>
      </c>
      <c r="F292" s="95">
        <f>'par section et circo PF'!F8</f>
        <v>9201</v>
      </c>
      <c r="G292" s="61">
        <f>'par section et circo PF'!G8</f>
        <v>73.70692118648911</v>
      </c>
      <c r="H292" s="95">
        <f>'par section et circo PF'!H8</f>
        <v>289</v>
      </c>
      <c r="I292" s="100">
        <f>'par section et circo PF'!I8</f>
        <v>25504</v>
      </c>
      <c r="J292" s="107">
        <f>'par section et circo PF'!J8</f>
        <v>8934</v>
      </c>
      <c r="K292" s="33">
        <f>'par section et circo PF'!K8</f>
        <v>35.02979924717691</v>
      </c>
      <c r="L292" s="107">
        <f>'par section et circo PF'!L8</f>
        <v>9687</v>
      </c>
      <c r="M292" s="33">
        <f>'par section et circo PF'!M8</f>
        <v>37.982277289836894</v>
      </c>
      <c r="N292" s="107">
        <f>'par section et circo PF'!N8</f>
        <v>6883</v>
      </c>
      <c r="O292" s="33">
        <f>'par section et circo PF'!O8</f>
        <v>26.987923462986195</v>
      </c>
      <c r="P292" s="146"/>
      <c r="Q292" s="142"/>
      <c r="R292" s="146"/>
      <c r="S292" s="142"/>
      <c r="T292" s="146"/>
      <c r="U292" s="142"/>
      <c r="V292" s="146"/>
      <c r="W292" s="142"/>
      <c r="X292" s="146"/>
      <c r="Y292" s="142"/>
      <c r="Z292" s="146"/>
      <c r="AA292" s="142"/>
    </row>
    <row r="293" spans="1:27" ht="15">
      <c r="A293" s="62" t="str">
        <f>'par communes'!A70</f>
        <v>SECTION DES ÎLES SOUS LE VENT</v>
      </c>
      <c r="B293" s="60">
        <f>'par communes'!B70</f>
        <v>7</v>
      </c>
      <c r="C293" s="60">
        <f>'par communes'!C70</f>
        <v>34</v>
      </c>
      <c r="D293" s="95">
        <f>'par communes'!D70</f>
        <v>26699</v>
      </c>
      <c r="E293" s="95">
        <f>'par communes'!E70</f>
        <v>20745</v>
      </c>
      <c r="F293" s="95">
        <f>'par communes'!F70</f>
        <v>5954</v>
      </c>
      <c r="G293" s="61">
        <f>'par communes'!G70</f>
        <v>77.69953930858834</v>
      </c>
      <c r="H293" s="95">
        <f>'par communes'!H70</f>
        <v>163</v>
      </c>
      <c r="I293" s="100">
        <f>'par communes'!I70</f>
        <v>20582</v>
      </c>
      <c r="J293" s="107">
        <f>'par communes'!J70</f>
        <v>6032</v>
      </c>
      <c r="K293" s="33">
        <f>'par communes'!K70</f>
        <v>29.307161597512387</v>
      </c>
      <c r="L293" s="107">
        <f>'par communes'!L70</f>
        <v>7245</v>
      </c>
      <c r="M293" s="33">
        <f>'par communes'!M70</f>
        <v>35.20066077154795</v>
      </c>
      <c r="N293" s="107">
        <f>'par communes'!N70</f>
        <v>7305</v>
      </c>
      <c r="O293" s="33">
        <f>'par communes'!O70</f>
        <v>35.49217763093966</v>
      </c>
      <c r="P293" s="146"/>
      <c r="Q293" s="142"/>
      <c r="R293" s="146"/>
      <c r="S293" s="142"/>
      <c r="T293" s="146"/>
      <c r="U293" s="142"/>
      <c r="V293" s="146"/>
      <c r="W293" s="142"/>
      <c r="X293" s="146"/>
      <c r="Y293" s="142"/>
      <c r="Z293" s="146"/>
      <c r="AA293" s="142"/>
    </row>
    <row r="294" spans="1:27" ht="15">
      <c r="A294" s="62" t="str">
        <f>'par communes'!A71</f>
        <v>SECTION DES TUAMOTU OUEST</v>
      </c>
      <c r="B294" s="60">
        <f>'par communes'!B71</f>
        <v>5</v>
      </c>
      <c r="C294" s="60">
        <f>'par communes'!C71</f>
        <v>17</v>
      </c>
      <c r="D294" s="95">
        <f>'par communes'!D71</f>
        <v>7495</v>
      </c>
      <c r="E294" s="95">
        <f>'par communes'!E71</f>
        <v>5663</v>
      </c>
      <c r="F294" s="95">
        <f>'par communes'!F71</f>
        <v>1832</v>
      </c>
      <c r="G294" s="61">
        <f>'par communes'!G71</f>
        <v>75.55703802535024</v>
      </c>
      <c r="H294" s="95">
        <f>'par communes'!H71</f>
        <v>47</v>
      </c>
      <c r="I294" s="100">
        <f>'par communes'!I71</f>
        <v>5616</v>
      </c>
      <c r="J294" s="107">
        <f>'par communes'!J71</f>
        <v>1705</v>
      </c>
      <c r="K294" s="33">
        <f>'par communes'!K71</f>
        <v>30.35968660968661</v>
      </c>
      <c r="L294" s="107">
        <f>'par communes'!L71</f>
        <v>2885</v>
      </c>
      <c r="M294" s="33">
        <f>'par communes'!M71</f>
        <v>51.37108262108262</v>
      </c>
      <c r="N294" s="107">
        <f>'par communes'!N71</f>
        <v>1026</v>
      </c>
      <c r="O294" s="33">
        <f>'par communes'!O71</f>
        <v>18.269230769230766</v>
      </c>
      <c r="P294" s="146"/>
      <c r="Q294" s="142"/>
      <c r="R294" s="146"/>
      <c r="S294" s="142"/>
      <c r="T294" s="146"/>
      <c r="U294" s="142"/>
      <c r="V294" s="146"/>
      <c r="W294" s="142"/>
      <c r="X294" s="146"/>
      <c r="Y294" s="142"/>
      <c r="Z294" s="146"/>
      <c r="AA294" s="142"/>
    </row>
    <row r="295" spans="1:27" ht="15">
      <c r="A295" s="62" t="str">
        <f>'par communes'!A72</f>
        <v>SECTION DES TUAMOTU EST ET GAMBIER</v>
      </c>
      <c r="B295" s="60">
        <f>'par communes'!B72</f>
        <v>12</v>
      </c>
      <c r="C295" s="60">
        <f>'par communes'!C72</f>
        <v>26</v>
      </c>
      <c r="D295" s="95">
        <f>'par communes'!D72</f>
        <v>5676</v>
      </c>
      <c r="E295" s="95">
        <f>'par communes'!E72</f>
        <v>4405</v>
      </c>
      <c r="F295" s="95">
        <f>'par communes'!F72</f>
        <v>1271</v>
      </c>
      <c r="G295" s="61">
        <f>'par communes'!G72</f>
        <v>77.60747004933052</v>
      </c>
      <c r="H295" s="95">
        <f>'par communes'!H72</f>
        <v>66</v>
      </c>
      <c r="I295" s="100">
        <f>'par communes'!I72</f>
        <v>4339</v>
      </c>
      <c r="J295" s="107">
        <f>'par communes'!J72</f>
        <v>918</v>
      </c>
      <c r="K295" s="33">
        <f>'par communes'!K72</f>
        <v>21.15694860566951</v>
      </c>
      <c r="L295" s="107">
        <f>'par communes'!L72</f>
        <v>2619</v>
      </c>
      <c r="M295" s="33">
        <f>'par communes'!M72</f>
        <v>60.35952984558654</v>
      </c>
      <c r="N295" s="107">
        <f>'par communes'!N72</f>
        <v>802</v>
      </c>
      <c r="O295" s="33">
        <f>'par communes'!O72</f>
        <v>18.48352154874395</v>
      </c>
      <c r="P295" s="146"/>
      <c r="Q295" s="142"/>
      <c r="R295" s="146"/>
      <c r="S295" s="142"/>
      <c r="T295" s="146"/>
      <c r="U295" s="142"/>
      <c r="V295" s="146"/>
      <c r="W295" s="142"/>
      <c r="X295" s="146"/>
      <c r="Y295" s="142"/>
      <c r="Z295" s="146"/>
      <c r="AA295" s="142"/>
    </row>
    <row r="296" spans="1:27" ht="15">
      <c r="A296" s="62" t="str">
        <f>'par communes'!A73</f>
        <v>SECTION DES MARQUISES</v>
      </c>
      <c r="B296" s="60">
        <f>'par communes'!B73</f>
        <v>6</v>
      </c>
      <c r="C296" s="60">
        <f>'par communes'!C73</f>
        <v>25</v>
      </c>
      <c r="D296" s="95">
        <f>'par communes'!D73</f>
        <v>7096</v>
      </c>
      <c r="E296" s="95">
        <f>'par communes'!E73</f>
        <v>5906</v>
      </c>
      <c r="F296" s="95">
        <f>'par communes'!F73</f>
        <v>1190</v>
      </c>
      <c r="G296" s="61">
        <f>'par communes'!G73</f>
        <v>83.22998872604283</v>
      </c>
      <c r="H296" s="95">
        <f>'par communes'!H73</f>
        <v>35</v>
      </c>
      <c r="I296" s="100">
        <f>'par communes'!I73</f>
        <v>5871</v>
      </c>
      <c r="J296" s="107">
        <f>'par communes'!J73</f>
        <v>1732</v>
      </c>
      <c r="K296" s="33">
        <f>'par communes'!K73</f>
        <v>29.50093680803952</v>
      </c>
      <c r="L296" s="107">
        <f>'par communes'!L73</f>
        <v>2616</v>
      </c>
      <c r="M296" s="33">
        <f>'par communes'!M73</f>
        <v>44.55799693408278</v>
      </c>
      <c r="N296" s="107">
        <f>'par communes'!N73</f>
        <v>1523</v>
      </c>
      <c r="O296" s="33">
        <f>'par communes'!O73</f>
        <v>25.941066257877704</v>
      </c>
      <c r="P296" s="146"/>
      <c r="Q296" s="142"/>
      <c r="R296" s="146"/>
      <c r="S296" s="142"/>
      <c r="T296" s="146"/>
      <c r="U296" s="142"/>
      <c r="V296" s="146"/>
      <c r="W296" s="142"/>
      <c r="X296" s="146"/>
      <c r="Y296" s="142"/>
      <c r="Z296" s="146"/>
      <c r="AA296" s="142"/>
    </row>
    <row r="297" spans="1:27" ht="15">
      <c r="A297" s="62" t="str">
        <f>'par section et circo PF'!A13</f>
        <v>SECTION DES AUSTRALES</v>
      </c>
      <c r="B297" s="60">
        <f>'par section et circo PF'!B13</f>
        <v>5</v>
      </c>
      <c r="C297" s="60">
        <f>'par section et circo PF'!C13</f>
        <v>14</v>
      </c>
      <c r="D297" s="95">
        <f>'par section et circo PF'!D13</f>
        <v>5355</v>
      </c>
      <c r="E297" s="95">
        <f>'par section et circo PF'!E13</f>
        <v>4471</v>
      </c>
      <c r="F297" s="95">
        <f>'par section et circo PF'!F13</f>
        <v>884</v>
      </c>
      <c r="G297" s="61">
        <f>'par section et circo PF'!G13</f>
        <v>83.4920634920635</v>
      </c>
      <c r="H297" s="95">
        <f>'par section et circo PF'!H13</f>
        <v>30</v>
      </c>
      <c r="I297" s="100">
        <f>'par section et circo PF'!I13</f>
        <v>4441</v>
      </c>
      <c r="J297" s="107">
        <f>'par section et circo PF'!J13</f>
        <v>1391</v>
      </c>
      <c r="K297" s="33">
        <f>'par section et circo PF'!K13</f>
        <v>31.32177437514073</v>
      </c>
      <c r="L297" s="107">
        <f>'par section et circo PF'!L13</f>
        <v>2614</v>
      </c>
      <c r="M297" s="33">
        <f>'par section et circo PF'!M13</f>
        <v>58.86061697815808</v>
      </c>
      <c r="N297" s="107">
        <f>'par section et circo PF'!N13</f>
        <v>436</v>
      </c>
      <c r="O297" s="33">
        <f>'par section et circo PF'!O13</f>
        <v>9.817608646701194</v>
      </c>
      <c r="P297" s="146"/>
      <c r="Q297" s="142"/>
      <c r="R297" s="146"/>
      <c r="S297" s="142"/>
      <c r="T297" s="146"/>
      <c r="U297" s="142"/>
      <c r="V297" s="146"/>
      <c r="W297" s="142"/>
      <c r="X297" s="146"/>
      <c r="Y297" s="142"/>
      <c r="Z297" s="146"/>
      <c r="AA297" s="142"/>
    </row>
    <row r="298" spans="1:27" ht="15.75" thickBot="1">
      <c r="A298" s="6"/>
      <c r="D298" s="93"/>
      <c r="E298" s="93"/>
      <c r="F298" s="93"/>
      <c r="G298" s="4"/>
      <c r="H298" s="93"/>
      <c r="I298" s="101"/>
      <c r="K298" s="8"/>
      <c r="M298" s="8"/>
      <c r="O298" s="8"/>
      <c r="P298" s="115"/>
      <c r="Q298" s="141"/>
      <c r="R298" s="115"/>
      <c r="S298" s="141"/>
      <c r="T298" s="115"/>
      <c r="U298" s="141"/>
      <c r="V298" s="115"/>
      <c r="W298" s="141"/>
      <c r="X298" s="115"/>
      <c r="Y298" s="141"/>
      <c r="Z298" s="115"/>
      <c r="AA298" s="141"/>
    </row>
    <row r="299" spans="1:28" ht="15.75" thickBot="1">
      <c r="A299" s="47" t="str">
        <f>'par communes'!A76</f>
        <v>CIRCONSCRIPTION POLYNESIE FRANÇAISE</v>
      </c>
      <c r="B299" s="48">
        <f>'par communes'!B76</f>
        <v>48</v>
      </c>
      <c r="C299" s="48">
        <f>'par communes'!C76</f>
        <v>233</v>
      </c>
      <c r="D299" s="96">
        <f>'par communes'!D76</f>
        <v>191799</v>
      </c>
      <c r="E299" s="96">
        <f>'par communes'!E76</f>
        <v>139614</v>
      </c>
      <c r="F299" s="96">
        <f>'par communes'!F76</f>
        <v>52185</v>
      </c>
      <c r="G299" s="49">
        <f>'par communes'!G76</f>
        <v>72.79182894592778</v>
      </c>
      <c r="H299" s="96">
        <f>'par communes'!H76</f>
        <v>1419</v>
      </c>
      <c r="I299" s="102">
        <f>'par communes'!I76</f>
        <v>138195</v>
      </c>
      <c r="J299" s="96">
        <f>'par communes'!J76</f>
        <v>40434</v>
      </c>
      <c r="K299" s="50">
        <f>'par communes'!K76</f>
        <v>29.258656246608055</v>
      </c>
      <c r="L299" s="96">
        <f>'par communes'!L76</f>
        <v>62340</v>
      </c>
      <c r="M299" s="50">
        <f>'par communes'!M76</f>
        <v>45.110170411375236</v>
      </c>
      <c r="N299" s="96">
        <f>'par communes'!N76</f>
        <v>35421</v>
      </c>
      <c r="O299" s="50">
        <f>'par communes'!O76</f>
        <v>25.631173342016716</v>
      </c>
      <c r="P299" s="110"/>
      <c r="Q299" s="148"/>
      <c r="R299" s="110"/>
      <c r="S299" s="148"/>
      <c r="T299" s="110"/>
      <c r="U299" s="148"/>
      <c r="V299" s="110"/>
      <c r="W299" s="148"/>
      <c r="X299" s="110"/>
      <c r="Y299" s="148"/>
      <c r="Z299" s="110"/>
      <c r="AA299" s="148"/>
      <c r="AB299" s="1"/>
    </row>
    <row r="300" spans="16:27" ht="15">
      <c r="P300" s="115"/>
      <c r="Q300" s="75"/>
      <c r="R300" s="115"/>
      <c r="S300" s="75"/>
      <c r="T300" s="115"/>
      <c r="U300" s="75"/>
      <c r="V300" s="115"/>
      <c r="W300" s="75"/>
      <c r="X300" s="115"/>
      <c r="Y300" s="75"/>
      <c r="Z300" s="115"/>
      <c r="AA300" s="75"/>
    </row>
    <row r="301" spans="16:27" ht="15">
      <c r="P301" s="115"/>
      <c r="Q301" s="75"/>
      <c r="R301" s="115"/>
      <c r="S301" s="75"/>
      <c r="T301" s="115"/>
      <c r="U301" s="75"/>
      <c r="V301" s="115"/>
      <c r="W301" s="75"/>
      <c r="X301" s="115"/>
      <c r="Y301" s="75"/>
      <c r="Z301" s="115"/>
      <c r="AA301" s="75"/>
    </row>
    <row r="302" spans="3:27" ht="15.75">
      <c r="C302" s="173" t="s">
        <v>168</v>
      </c>
      <c r="D302" s="173"/>
      <c r="E302" s="173"/>
      <c r="F302" s="173"/>
      <c r="G302" s="173"/>
      <c r="H302" s="139">
        <f>G299</f>
        <v>72.79182894592778</v>
      </c>
      <c r="P302" s="115"/>
      <c r="Q302" s="75"/>
      <c r="R302" s="115"/>
      <c r="S302" s="75"/>
      <c r="T302" s="115"/>
      <c r="U302" s="75"/>
      <c r="V302" s="115"/>
      <c r="W302" s="75"/>
      <c r="X302" s="115"/>
      <c r="Y302" s="75"/>
      <c r="Z302" s="115"/>
      <c r="AA302" s="75"/>
    </row>
    <row r="303" spans="4:27" ht="15.75">
      <c r="D303" s="140"/>
      <c r="E303" s="140"/>
      <c r="F303" s="140"/>
      <c r="G303" s="140"/>
      <c r="H303" s="140"/>
      <c r="P303" s="115"/>
      <c r="Q303" s="75"/>
      <c r="R303" s="115"/>
      <c r="S303" s="75"/>
      <c r="T303" s="115"/>
      <c r="U303" s="75"/>
      <c r="V303" s="115"/>
      <c r="W303" s="75"/>
      <c r="X303" s="115"/>
      <c r="Y303" s="75"/>
      <c r="Z303" s="115"/>
      <c r="AA303" s="75"/>
    </row>
    <row r="304" spans="3:27" ht="15.75">
      <c r="C304" s="173" t="s">
        <v>167</v>
      </c>
      <c r="D304" s="173"/>
      <c r="E304" s="173"/>
      <c r="F304" s="173"/>
      <c r="G304" s="173"/>
      <c r="H304" s="139">
        <f>I299/D299*100</f>
        <v>72.05199192905073</v>
      </c>
      <c r="P304" s="115"/>
      <c r="Q304" s="75"/>
      <c r="R304" s="115"/>
      <c r="S304" s="75"/>
      <c r="T304" s="115"/>
      <c r="U304" s="75"/>
      <c r="V304" s="115"/>
      <c r="W304" s="75"/>
      <c r="X304" s="115"/>
      <c r="Y304" s="75"/>
      <c r="Z304" s="115"/>
      <c r="AA304" s="75"/>
    </row>
  </sheetData>
  <sheetProtection/>
  <mergeCells count="21">
    <mergeCell ref="T288:U288"/>
    <mergeCell ref="V288:W288"/>
    <mergeCell ref="X288:Y288"/>
    <mergeCell ref="Z288:AA288"/>
    <mergeCell ref="T4:U4"/>
    <mergeCell ref="V4:W4"/>
    <mergeCell ref="X4:Y4"/>
    <mergeCell ref="Z4:AA4"/>
    <mergeCell ref="P4:Q4"/>
    <mergeCell ref="R4:S4"/>
    <mergeCell ref="J288:K288"/>
    <mergeCell ref="L288:M288"/>
    <mergeCell ref="N288:O288"/>
    <mergeCell ref="P288:Q288"/>
    <mergeCell ref="R288:S288"/>
    <mergeCell ref="C302:G302"/>
    <mergeCell ref="C304:G304"/>
    <mergeCell ref="D2:F2"/>
    <mergeCell ref="J4:K4"/>
    <mergeCell ref="L4:M4"/>
    <mergeCell ref="N4:O4"/>
  </mergeCells>
  <printOptions/>
  <pageMargins left="0.35433070866141736" right="0.15748031496062992" top="0.37" bottom="0.48" header="0.31496062992125984" footer="0.31496062992125984"/>
  <pageSetup horizontalDpi="600" verticalDpi="600" orientation="landscape" paperSize="8" scale="60" r:id="rId1"/>
  <rowBreaks count="2" manualBreakCount="2">
    <brk id="195" max="255" man="1"/>
    <brk id="257" max="255" man="1"/>
  </rowBreaks>
  <ignoredErrors>
    <ignoredError sqref="K13 H15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77"/>
  <sheetViews>
    <sheetView zoomScale="85" zoomScaleNormal="85" zoomScalePageLayoutView="0" workbookViewId="0" topLeftCell="A1">
      <pane xSplit="9" ySplit="5" topLeftCell="J6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4" sqref="A4"/>
    </sheetView>
  </sheetViews>
  <sheetFormatPr defaultColWidth="11.421875" defaultRowHeight="15"/>
  <cols>
    <col min="1" max="1" width="37.7109375" style="0" customWidth="1"/>
    <col min="2" max="2" width="16.28125" style="0" customWidth="1"/>
    <col min="3" max="3" width="12.7109375" style="0" customWidth="1"/>
    <col min="4" max="4" width="10.28125" style="0" customWidth="1"/>
    <col min="5" max="5" width="12.28125" style="0" customWidth="1"/>
    <col min="7" max="7" width="12.00390625" style="0" customWidth="1"/>
    <col min="8" max="8" width="9.421875" style="0" customWidth="1"/>
    <col min="9" max="9" width="10.140625" style="0" customWidth="1"/>
    <col min="10" max="10" width="12.00390625" style="93" customWidth="1"/>
    <col min="11" max="11" width="12.00390625" style="0" customWidth="1"/>
    <col min="12" max="12" width="12.00390625" style="93" customWidth="1"/>
    <col min="13" max="13" width="12.00390625" style="0" customWidth="1"/>
    <col min="14" max="14" width="12.00390625" style="93" customWidth="1"/>
    <col min="15" max="15" width="12.00390625" style="0" customWidth="1"/>
    <col min="16" max="16" width="9.421875" style="93" customWidth="1"/>
    <col min="17" max="17" width="7.7109375" style="0" customWidth="1"/>
    <col min="18" max="18" width="9.57421875" style="93" customWidth="1"/>
    <col min="19" max="19" width="7.57421875" style="0" customWidth="1"/>
    <col min="20" max="20" width="10.00390625" style="93" customWidth="1"/>
    <col min="21" max="21" width="7.421875" style="0" customWidth="1"/>
    <col min="22" max="22" width="9.421875" style="93" customWidth="1"/>
    <col min="23" max="23" width="7.8515625" style="0" customWidth="1"/>
    <col min="24" max="24" width="10.140625" style="93" customWidth="1"/>
    <col min="25" max="25" width="8.00390625" style="0" customWidth="1"/>
    <col min="26" max="26" width="10.00390625" style="93" customWidth="1"/>
    <col min="27" max="27" width="7.57421875" style="0" customWidth="1"/>
  </cols>
  <sheetData>
    <row r="1" spans="1:5" ht="18.75">
      <c r="A1" s="2" t="s">
        <v>183</v>
      </c>
      <c r="B1" s="2"/>
      <c r="C1" s="2"/>
      <c r="E1" s="130">
        <v>41399</v>
      </c>
    </row>
    <row r="2" spans="1:8" ht="18.75">
      <c r="A2" s="2" t="s">
        <v>111</v>
      </c>
      <c r="B2" s="2"/>
      <c r="C2" s="2"/>
      <c r="D2" s="174" t="s">
        <v>89</v>
      </c>
      <c r="E2" s="174"/>
      <c r="F2" s="174"/>
      <c r="G2" s="58">
        <f>233-COUNTIF('Feuil1 ne pas supprimer'!F4:F236,"0")</f>
        <v>233</v>
      </c>
      <c r="H2" s="132">
        <f>G2/233</f>
        <v>1</v>
      </c>
    </row>
    <row r="3" spans="1:8" ht="18.75">
      <c r="A3" s="2" t="s">
        <v>182</v>
      </c>
      <c r="B3" s="2"/>
      <c r="C3" s="2"/>
      <c r="D3" s="72"/>
      <c r="E3" s="72"/>
      <c r="F3" s="72"/>
      <c r="G3" s="71" t="s">
        <v>94</v>
      </c>
      <c r="H3" s="74"/>
    </row>
    <row r="4" spans="10:27" ht="51.75" customHeight="1">
      <c r="J4" s="175" t="str">
        <f>'Bureaux de vote'!J4:K4</f>
        <v>Liste 1 UPLD</v>
      </c>
      <c r="K4" s="175"/>
      <c r="L4" s="180" t="str">
        <f>'Bureaux de vote'!L4:M4</f>
        <v>Liste 2 Tahoeraa Huiraatira</v>
      </c>
      <c r="M4" s="181"/>
      <c r="N4" s="175" t="str">
        <f>'Bureaux de vote'!N4:O4</f>
        <v>Liste 3                                  A Ti'a Porinetia</v>
      </c>
      <c r="O4" s="175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</row>
    <row r="5" spans="1:27" ht="59.25" customHeight="1">
      <c r="A5" s="21" t="s">
        <v>93</v>
      </c>
      <c r="B5" s="19" t="s">
        <v>79</v>
      </c>
      <c r="C5" s="19" t="s">
        <v>80</v>
      </c>
      <c r="D5" s="19" t="s">
        <v>90</v>
      </c>
      <c r="E5" s="19" t="s">
        <v>91</v>
      </c>
      <c r="F5" s="19" t="s">
        <v>74</v>
      </c>
      <c r="G5" s="19" t="s">
        <v>76</v>
      </c>
      <c r="H5" s="19" t="s">
        <v>75</v>
      </c>
      <c r="I5" s="20" t="s">
        <v>81</v>
      </c>
      <c r="J5" s="114" t="s">
        <v>77</v>
      </c>
      <c r="K5" s="20" t="s">
        <v>5</v>
      </c>
      <c r="L5" s="114" t="s">
        <v>77</v>
      </c>
      <c r="M5" s="20" t="s">
        <v>5</v>
      </c>
      <c r="N5" s="114" t="s">
        <v>77</v>
      </c>
      <c r="O5" s="46" t="s">
        <v>5</v>
      </c>
      <c r="P5" s="144"/>
      <c r="Q5" s="145"/>
      <c r="R5" s="144"/>
      <c r="S5" s="145"/>
      <c r="T5" s="144"/>
      <c r="U5" s="145"/>
      <c r="V5" s="144"/>
      <c r="W5" s="145"/>
      <c r="X5" s="144"/>
      <c r="Y5" s="145"/>
      <c r="Z5" s="144"/>
      <c r="AA5" s="145"/>
    </row>
    <row r="6" spans="1:27" ht="17.25" customHeight="1">
      <c r="A6" s="23" t="s">
        <v>108</v>
      </c>
      <c r="B6" s="24"/>
      <c r="C6" s="24">
        <v>41</v>
      </c>
      <c r="D6" s="109">
        <f>SUM(D7:D10)</f>
        <v>48775</v>
      </c>
      <c r="E6" s="109">
        <f>SUM(E7:E10)</f>
        <v>34048</v>
      </c>
      <c r="F6" s="109">
        <f>D6-E6</f>
        <v>14727</v>
      </c>
      <c r="G6" s="28">
        <f>E6/D6*100</f>
        <v>69.8062532034854</v>
      </c>
      <c r="H6" s="109">
        <f>E6-I6</f>
        <v>353</v>
      </c>
      <c r="I6" s="111">
        <f>SUM(I7:I10)</f>
        <v>33695</v>
      </c>
      <c r="J6" s="109">
        <f>SUM(J7:J10)</f>
        <v>8226</v>
      </c>
      <c r="K6" s="30">
        <f>J6/$I6*100</f>
        <v>24.41311767324529</v>
      </c>
      <c r="L6" s="109">
        <f>SUM(L7:L10)</f>
        <v>16313</v>
      </c>
      <c r="M6" s="30">
        <f>L6/$I6*100</f>
        <v>48.413711233120644</v>
      </c>
      <c r="N6" s="109">
        <f>SUM(N7:N10)</f>
        <v>9156</v>
      </c>
      <c r="O6" s="30">
        <f>N6/$I6*100</f>
        <v>27.173171093634068</v>
      </c>
      <c r="P6" s="163"/>
      <c r="Q6" s="162"/>
      <c r="R6" s="163"/>
      <c r="S6" s="162"/>
      <c r="T6" s="163"/>
      <c r="U6" s="162"/>
      <c r="V6" s="163"/>
      <c r="W6" s="162"/>
      <c r="X6" s="163"/>
      <c r="Y6" s="162"/>
      <c r="Z6" s="163"/>
      <c r="AA6" s="162"/>
    </row>
    <row r="7" spans="1:28" ht="15">
      <c r="A7" s="179" t="s">
        <v>6</v>
      </c>
      <c r="B7" s="133" t="str">
        <f>'Bureaux de vote'!B6</f>
        <v>ARUE</v>
      </c>
      <c r="C7" s="133">
        <v>6</v>
      </c>
      <c r="D7" s="155">
        <f>'Bureaux de vote'!D6</f>
        <v>7406</v>
      </c>
      <c r="E7" s="155">
        <f>'Bureaux de vote'!E6</f>
        <v>4808</v>
      </c>
      <c r="F7" s="155">
        <f>'Bureaux de vote'!F6</f>
        <v>2598</v>
      </c>
      <c r="G7" s="154">
        <f>'Bureaux de vote'!G6</f>
        <v>64.92033486362409</v>
      </c>
      <c r="H7" s="155">
        <f>'Bureaux de vote'!H6</f>
        <v>46</v>
      </c>
      <c r="I7" s="156">
        <f>'Bureaux de vote'!I6</f>
        <v>4762</v>
      </c>
      <c r="J7" s="93">
        <f>'Bureaux de vote'!J6</f>
        <v>945</v>
      </c>
      <c r="K7" s="8">
        <f>'Bureaux de vote'!K6</f>
        <v>19.844603107937843</v>
      </c>
      <c r="L7" s="93">
        <f>'Bureaux de vote'!L6</f>
        <v>2087</v>
      </c>
      <c r="M7" s="4">
        <f>'Bureaux de vote'!M6</f>
        <v>43.82612347753045</v>
      </c>
      <c r="N7" s="116">
        <f>'Bureaux de vote'!N6</f>
        <v>1730</v>
      </c>
      <c r="O7" s="8">
        <f>'Bureaux de vote'!O6</f>
        <v>36.32927341453171</v>
      </c>
      <c r="P7" s="115"/>
      <c r="Q7" s="141"/>
      <c r="R7" s="115"/>
      <c r="S7" s="141"/>
      <c r="T7" s="115"/>
      <c r="U7" s="141"/>
      <c r="V7" s="115"/>
      <c r="W7" s="141"/>
      <c r="X7" s="115"/>
      <c r="Y7" s="141"/>
      <c r="Z7" s="115"/>
      <c r="AA7" s="141"/>
      <c r="AB7" s="75"/>
    </row>
    <row r="8" spans="1:27" ht="15">
      <c r="A8" s="179"/>
      <c r="B8" s="133" t="str">
        <f>'Bureaux de vote'!B13</f>
        <v>MOOREA-MAIAO</v>
      </c>
      <c r="C8" s="133">
        <v>10</v>
      </c>
      <c r="D8" s="155">
        <f>'Bureaux de vote'!D13</f>
        <v>12247</v>
      </c>
      <c r="E8" s="155">
        <f>'Bureaux de vote'!E13</f>
        <v>8942</v>
      </c>
      <c r="F8" s="155">
        <f>'Bureaux de vote'!F13</f>
        <v>3305</v>
      </c>
      <c r="G8" s="154">
        <f>'Bureaux de vote'!G13</f>
        <v>73.01379929778722</v>
      </c>
      <c r="H8" s="155">
        <f>'Bureaux de vote'!H13</f>
        <v>62</v>
      </c>
      <c r="I8" s="156">
        <f>'Bureaux de vote'!I13</f>
        <v>8880</v>
      </c>
      <c r="J8" s="93">
        <f>'Bureaux de vote'!J13</f>
        <v>2891</v>
      </c>
      <c r="K8" s="8">
        <f>'Bureaux de vote'!K13</f>
        <v>32.556306306306304</v>
      </c>
      <c r="L8" s="93">
        <f>'Bureaux de vote'!L13</f>
        <v>3782</v>
      </c>
      <c r="M8" s="8">
        <f>'Bureaux de vote'!M13</f>
        <v>42.59009009009009</v>
      </c>
      <c r="N8" s="93">
        <f>'Bureaux de vote'!N13</f>
        <v>2207</v>
      </c>
      <c r="O8" s="8">
        <f>'Bureaux de vote'!O13</f>
        <v>24.853603603603602</v>
      </c>
      <c r="P8" s="115"/>
      <c r="Q8" s="141"/>
      <c r="R8" s="115"/>
      <c r="S8" s="141"/>
      <c r="T8" s="115"/>
      <c r="U8" s="141"/>
      <c r="V8" s="115"/>
      <c r="W8" s="141"/>
      <c r="X8" s="115"/>
      <c r="Y8" s="141"/>
      <c r="Z8" s="115"/>
      <c r="AA8" s="141"/>
    </row>
    <row r="9" spans="1:27" ht="15">
      <c r="A9" s="179"/>
      <c r="B9" s="133" t="str">
        <f>'Bureaux de vote'!B24</f>
        <v>PAPEETE</v>
      </c>
      <c r="C9" s="133">
        <v>15</v>
      </c>
      <c r="D9" s="155">
        <f>'Bureaux de vote'!D24</f>
        <v>18561</v>
      </c>
      <c r="E9" s="155">
        <f>'Bureaux de vote'!E24</f>
        <v>12703</v>
      </c>
      <c r="F9" s="155">
        <f>'Bureaux de vote'!F24</f>
        <v>5858</v>
      </c>
      <c r="G9" s="154">
        <f>'Bureaux de vote'!G24</f>
        <v>68.43920047411238</v>
      </c>
      <c r="H9" s="155">
        <f>'Bureaux de vote'!H24</f>
        <v>165</v>
      </c>
      <c r="I9" s="156">
        <f>'Bureaux de vote'!I24</f>
        <v>12538</v>
      </c>
      <c r="J9" s="93">
        <f>'Bureaux de vote'!J24</f>
        <v>3331</v>
      </c>
      <c r="K9" s="8">
        <f>'Bureaux de vote'!K24</f>
        <v>26.567235603764555</v>
      </c>
      <c r="L9" s="93">
        <f>'Bureaux de vote'!L24</f>
        <v>5905</v>
      </c>
      <c r="M9" s="8">
        <f>'Bureaux de vote'!M24</f>
        <v>47.09682565002392</v>
      </c>
      <c r="N9" s="93">
        <f>'Bureaux de vote'!N24</f>
        <v>3302</v>
      </c>
      <c r="O9" s="8">
        <f>'Bureaux de vote'!O24</f>
        <v>26.335938746211518</v>
      </c>
      <c r="P9" s="115"/>
      <c r="Q9" s="141"/>
      <c r="R9" s="115"/>
      <c r="S9" s="141"/>
      <c r="T9" s="115"/>
      <c r="U9" s="141"/>
      <c r="V9" s="115"/>
      <c r="W9" s="141"/>
      <c r="X9" s="115"/>
      <c r="Y9" s="141"/>
      <c r="Z9" s="115"/>
      <c r="AA9" s="141"/>
    </row>
    <row r="10" spans="1:27" ht="15">
      <c r="A10" s="178"/>
      <c r="B10" s="157" t="str">
        <f>'Bureaux de vote'!B40</f>
        <v>PIRAE</v>
      </c>
      <c r="C10" s="157">
        <v>10</v>
      </c>
      <c r="D10" s="158">
        <f>'Bureaux de vote'!D40</f>
        <v>10561</v>
      </c>
      <c r="E10" s="158">
        <f>'Bureaux de vote'!E40</f>
        <v>7595</v>
      </c>
      <c r="F10" s="158">
        <f>'Bureaux de vote'!F40</f>
        <v>2966</v>
      </c>
      <c r="G10" s="160">
        <f>'Bureaux de vote'!G40</f>
        <v>71.91553830129722</v>
      </c>
      <c r="H10" s="158">
        <f>'Bureaux de vote'!H40</f>
        <v>80</v>
      </c>
      <c r="I10" s="159">
        <f>'Bureaux de vote'!I40</f>
        <v>7515</v>
      </c>
      <c r="J10" s="105">
        <f>'Bureaux de vote'!J40</f>
        <v>1059</v>
      </c>
      <c r="K10" s="9">
        <f>'Bureaux de vote'!K40</f>
        <v>14.09181636726547</v>
      </c>
      <c r="L10" s="105">
        <f>'Bureaux de vote'!L40</f>
        <v>4539</v>
      </c>
      <c r="M10" s="9">
        <f>'Bureaux de vote'!M40</f>
        <v>60.399201596806385</v>
      </c>
      <c r="N10" s="105">
        <f>'Bureaux de vote'!N40</f>
        <v>1917</v>
      </c>
      <c r="O10" s="9">
        <f>'Bureaux de vote'!O40</f>
        <v>25.508982035928145</v>
      </c>
      <c r="P10" s="115"/>
      <c r="Q10" s="141"/>
      <c r="R10" s="115"/>
      <c r="S10" s="141"/>
      <c r="T10" s="115"/>
      <c r="U10" s="141"/>
      <c r="V10" s="115"/>
      <c r="W10" s="141"/>
      <c r="X10" s="115"/>
      <c r="Y10" s="141"/>
      <c r="Z10" s="115"/>
      <c r="AA10" s="141"/>
    </row>
    <row r="11" spans="1:29" ht="15">
      <c r="A11" s="27" t="s">
        <v>96</v>
      </c>
      <c r="B11" s="23"/>
      <c r="C11" s="23">
        <f>SUM(C12:C18)</f>
        <v>48</v>
      </c>
      <c r="D11" s="110">
        <f>SUM(D12:D18)</f>
        <v>55709</v>
      </c>
      <c r="E11" s="110">
        <f>SUM(E12:E18)</f>
        <v>38583</v>
      </c>
      <c r="F11" s="110">
        <f>D11-E11</f>
        <v>17126</v>
      </c>
      <c r="G11" s="28">
        <f>E11/D11*100</f>
        <v>69.25810910265847</v>
      </c>
      <c r="H11" s="92">
        <f>E11-I11</f>
        <v>436</v>
      </c>
      <c r="I11" s="97">
        <f>SUM(I12:I18)</f>
        <v>38147</v>
      </c>
      <c r="J11" s="110">
        <f>SUM(J12:J18)</f>
        <v>11496</v>
      </c>
      <c r="K11" s="30">
        <f>J11/$I11*100</f>
        <v>30.136052638477466</v>
      </c>
      <c r="L11" s="110">
        <f>SUM(L12:L18)</f>
        <v>18361</v>
      </c>
      <c r="M11" s="30">
        <f>L11/$I11*100</f>
        <v>48.13222533882088</v>
      </c>
      <c r="N11" s="110">
        <f>SUM(N12:N18)</f>
        <v>8290</v>
      </c>
      <c r="O11" s="30">
        <f>N11/$I11*100</f>
        <v>21.731722022701653</v>
      </c>
      <c r="P11" s="120"/>
      <c r="Q11" s="162"/>
      <c r="R11" s="120"/>
      <c r="S11" s="162"/>
      <c r="T11" s="120"/>
      <c r="U11" s="162"/>
      <c r="V11" s="120"/>
      <c r="W11" s="162"/>
      <c r="X11" s="120"/>
      <c r="Y11" s="162"/>
      <c r="Z11" s="120"/>
      <c r="AA11" s="162"/>
      <c r="AB11" s="17"/>
      <c r="AC11" s="17"/>
    </row>
    <row r="12" spans="1:29" ht="15">
      <c r="A12" s="177" t="s">
        <v>78</v>
      </c>
      <c r="B12" s="133" t="str">
        <f>'Bureaux de vote'!B51</f>
        <v>HITIA'A O TE RA</v>
      </c>
      <c r="C12" s="133">
        <v>7</v>
      </c>
      <c r="D12" s="155">
        <f>'Bureaux de vote'!D51</f>
        <v>7205</v>
      </c>
      <c r="E12" s="155">
        <f>'Bureaux de vote'!E51</f>
        <v>5486</v>
      </c>
      <c r="F12" s="155">
        <f>'Bureaux de vote'!F51</f>
        <v>1719</v>
      </c>
      <c r="G12" s="154">
        <f>'Bureaux de vote'!G51</f>
        <v>76.1415683553088</v>
      </c>
      <c r="H12" s="165">
        <f>'Bureaux de vote'!H51</f>
        <v>38</v>
      </c>
      <c r="I12" s="156">
        <f>'Bureaux de vote'!I51</f>
        <v>5448</v>
      </c>
      <c r="J12" s="93">
        <f>'Bureaux de vote'!J51</f>
        <v>1940</v>
      </c>
      <c r="K12" s="8">
        <f>'Bureaux de vote'!K51</f>
        <v>35.609397944199706</v>
      </c>
      <c r="L12" s="93">
        <f>'Bureaux de vote'!L51</f>
        <v>2730</v>
      </c>
      <c r="M12" s="8">
        <f>'Bureaux de vote'!M51</f>
        <v>50.110132158590304</v>
      </c>
      <c r="N12" s="93">
        <f>'Bureaux de vote'!N51</f>
        <v>778</v>
      </c>
      <c r="O12" s="8">
        <f>'Bureaux de vote'!O51</f>
        <v>14.280469897209985</v>
      </c>
      <c r="P12" s="118"/>
      <c r="Q12" s="37"/>
      <c r="R12" s="118"/>
      <c r="S12" s="37"/>
      <c r="T12" s="118"/>
      <c r="U12" s="37"/>
      <c r="V12" s="118"/>
      <c r="W12" s="37"/>
      <c r="X12" s="118"/>
      <c r="Y12" s="37"/>
      <c r="Z12" s="118"/>
      <c r="AA12" s="37"/>
      <c r="AB12" s="17"/>
      <c r="AC12" s="17"/>
    </row>
    <row r="13" spans="1:29" ht="15">
      <c r="A13" s="177"/>
      <c r="B13" s="133" t="str">
        <f>'Bureaux de vote'!B59</f>
        <v>MAHINA</v>
      </c>
      <c r="C13" s="133">
        <v>12</v>
      </c>
      <c r="D13" s="155">
        <f>'Bureaux de vote'!D59</f>
        <v>11156</v>
      </c>
      <c r="E13" s="155">
        <f>'Bureaux de vote'!E59</f>
        <v>7245</v>
      </c>
      <c r="F13" s="155">
        <f>'Bureaux de vote'!F59</f>
        <v>3911</v>
      </c>
      <c r="G13" s="154">
        <f>'Bureaux de vote'!G59</f>
        <v>64.94263176765865</v>
      </c>
      <c r="H13" s="155">
        <f>'Bureaux de vote'!H59</f>
        <v>106</v>
      </c>
      <c r="I13" s="156">
        <f>'Bureaux de vote'!I59</f>
        <v>7139</v>
      </c>
      <c r="J13" s="93">
        <f>'Bureaux de vote'!J59</f>
        <v>1766</v>
      </c>
      <c r="K13" s="8">
        <f>'Bureaux de vote'!K59</f>
        <v>24.737358173413643</v>
      </c>
      <c r="L13" s="93">
        <f>'Bureaux de vote'!L59</f>
        <v>3242</v>
      </c>
      <c r="M13" s="8">
        <f>'Bureaux de vote'!M59</f>
        <v>45.41252276229164</v>
      </c>
      <c r="N13" s="93">
        <f>'Bureaux de vote'!N59</f>
        <v>2131</v>
      </c>
      <c r="O13" s="8">
        <f>'Bureaux de vote'!O59</f>
        <v>29.850119064294717</v>
      </c>
      <c r="P13" s="118"/>
      <c r="Q13" s="37"/>
      <c r="R13" s="118"/>
      <c r="S13" s="37"/>
      <c r="T13" s="118"/>
      <c r="U13" s="37"/>
      <c r="V13" s="118"/>
      <c r="W13" s="37"/>
      <c r="X13" s="118"/>
      <c r="Y13" s="37"/>
      <c r="Z13" s="118"/>
      <c r="AA13" s="37"/>
      <c r="AB13" s="17"/>
      <c r="AC13" s="17"/>
    </row>
    <row r="14" spans="1:27" s="17" customFormat="1" ht="15">
      <c r="A14" s="177"/>
      <c r="B14" s="133" t="str">
        <f>'Bureaux de vote'!B72</f>
        <v>PAEA</v>
      </c>
      <c r="C14" s="133">
        <v>8</v>
      </c>
      <c r="D14" s="155">
        <f>'Bureaux de vote'!D72</f>
        <v>8471</v>
      </c>
      <c r="E14" s="155">
        <f>'Bureaux de vote'!E72</f>
        <v>6186</v>
      </c>
      <c r="F14" s="155">
        <f>'Bureaux de vote'!F72</f>
        <v>2285</v>
      </c>
      <c r="G14" s="154">
        <f>'Bureaux de vote'!G72</f>
        <v>73.02561681029395</v>
      </c>
      <c r="H14" s="155">
        <f>'Bureaux de vote'!H72</f>
        <v>71</v>
      </c>
      <c r="I14" s="156">
        <f>'Bureaux de vote'!I72</f>
        <v>6115</v>
      </c>
      <c r="J14" s="121">
        <f>'Bureaux de vote'!J72</f>
        <v>1916</v>
      </c>
      <c r="K14" s="42">
        <f>'Bureaux de vote'!K72</f>
        <v>31.33278822567457</v>
      </c>
      <c r="L14" s="121">
        <f>'Bureaux de vote'!L72</f>
        <v>2686</v>
      </c>
      <c r="M14" s="42">
        <f>'Bureaux de vote'!M72</f>
        <v>43.92477514309076</v>
      </c>
      <c r="N14" s="121">
        <f>'Bureaux de vote'!N72</f>
        <v>1513</v>
      </c>
      <c r="O14" s="42">
        <f>'Bureaux de vote'!O72</f>
        <v>24.742436631234668</v>
      </c>
      <c r="P14" s="118"/>
      <c r="Q14" s="37"/>
      <c r="R14" s="118"/>
      <c r="S14" s="37"/>
      <c r="T14" s="118"/>
      <c r="U14" s="37"/>
      <c r="V14" s="118"/>
      <c r="W14" s="37"/>
      <c r="X14" s="118"/>
      <c r="Y14" s="37"/>
      <c r="Z14" s="118"/>
      <c r="AA14" s="37"/>
    </row>
    <row r="15" spans="1:31" ht="15">
      <c r="A15" s="177"/>
      <c r="B15" s="133" t="str">
        <f>'Bureaux de vote'!B81</f>
        <v>PAPARA</v>
      </c>
      <c r="C15" s="133">
        <v>7</v>
      </c>
      <c r="D15" s="155">
        <f>'Bureaux de vote'!D81</f>
        <v>7589</v>
      </c>
      <c r="E15" s="155">
        <f>'Bureaux de vote'!E81</f>
        <v>5059</v>
      </c>
      <c r="F15" s="155">
        <f>'Bureaux de vote'!F81</f>
        <v>2530</v>
      </c>
      <c r="G15" s="154">
        <f>'Bureaux de vote'!G81</f>
        <v>66.6622743444459</v>
      </c>
      <c r="H15" s="155">
        <f>'Bureaux de vote'!H81</f>
        <v>73</v>
      </c>
      <c r="I15" s="156">
        <f>'Bureaux de vote'!I81</f>
        <v>4986</v>
      </c>
      <c r="J15" s="121">
        <f>'Bureaux de vote'!J81</f>
        <v>1658</v>
      </c>
      <c r="K15" s="42">
        <f>'Bureaux de vote'!K81</f>
        <v>33.253108704372245</v>
      </c>
      <c r="L15" s="121">
        <f>'Bureaux de vote'!L81</f>
        <v>2287</v>
      </c>
      <c r="M15" s="42">
        <f>'Bureaux de vote'!M81</f>
        <v>45.86843160850381</v>
      </c>
      <c r="N15" s="121">
        <f>'Bureaux de vote'!N81</f>
        <v>1041</v>
      </c>
      <c r="O15" s="42">
        <f>'Bureaux de vote'!O81</f>
        <v>20.878459687123947</v>
      </c>
      <c r="P15" s="118"/>
      <c r="Q15" s="37"/>
      <c r="R15" s="118"/>
      <c r="S15" s="37"/>
      <c r="T15" s="118"/>
      <c r="U15" s="37"/>
      <c r="V15" s="118"/>
      <c r="W15" s="37"/>
      <c r="X15" s="118"/>
      <c r="Y15" s="37"/>
      <c r="Z15" s="118"/>
      <c r="AA15" s="37"/>
      <c r="AB15" s="17"/>
      <c r="AC15" s="17"/>
      <c r="AD15" s="17"/>
      <c r="AE15" s="17"/>
    </row>
    <row r="16" spans="1:31" ht="15">
      <c r="A16" s="177"/>
      <c r="B16" s="133" t="str">
        <f>'Bureaux de vote'!B89</f>
        <v>TAIARAPU-EST</v>
      </c>
      <c r="C16" s="133">
        <v>8</v>
      </c>
      <c r="D16" s="155">
        <f>'Bureaux de vote'!D89</f>
        <v>9283</v>
      </c>
      <c r="E16" s="155">
        <f>'Bureaux de vote'!E89</f>
        <v>6310</v>
      </c>
      <c r="F16" s="155">
        <f>'Bureaux de vote'!F89</f>
        <v>2973</v>
      </c>
      <c r="G16" s="154">
        <f>'Bureaux de vote'!G89</f>
        <v>67.97371539373047</v>
      </c>
      <c r="H16" s="155">
        <f>'Bureaux de vote'!H89</f>
        <v>82</v>
      </c>
      <c r="I16" s="156">
        <f>'Bureaux de vote'!I89</f>
        <v>6228</v>
      </c>
      <c r="J16" s="121">
        <f>'Bureaux de vote'!J89</f>
        <v>1760</v>
      </c>
      <c r="K16" s="42">
        <f>'Bureaux de vote'!K89</f>
        <v>28.25947334617855</v>
      </c>
      <c r="L16" s="121">
        <f>'Bureaux de vote'!L89</f>
        <v>3076</v>
      </c>
      <c r="M16" s="42">
        <f>'Bureaux de vote'!M89</f>
        <v>49.38985228002569</v>
      </c>
      <c r="N16" s="121">
        <f>'Bureaux de vote'!N89</f>
        <v>1392</v>
      </c>
      <c r="O16" s="42">
        <f>'Bureaux de vote'!O89</f>
        <v>22.350674373795762</v>
      </c>
      <c r="P16" s="118"/>
      <c r="Q16" s="37"/>
      <c r="R16" s="118"/>
      <c r="S16" s="37"/>
      <c r="T16" s="118"/>
      <c r="U16" s="37"/>
      <c r="V16" s="118"/>
      <c r="W16" s="37"/>
      <c r="X16" s="118"/>
      <c r="Y16" s="37"/>
      <c r="Z16" s="118"/>
      <c r="AA16" s="37"/>
      <c r="AB16" s="17"/>
      <c r="AC16" s="17"/>
      <c r="AD16" s="17"/>
      <c r="AE16" s="17"/>
    </row>
    <row r="17" spans="1:27" s="17" customFormat="1" ht="15">
      <c r="A17" s="177"/>
      <c r="B17" s="133" t="str">
        <f>'Bureaux de vote'!B98</f>
        <v>TAIARAPU-OUEST</v>
      </c>
      <c r="C17" s="133">
        <v>3</v>
      </c>
      <c r="D17" s="155">
        <f>'Bureaux de vote'!D98</f>
        <v>5497</v>
      </c>
      <c r="E17" s="155">
        <f>'Bureaux de vote'!E98</f>
        <v>3585</v>
      </c>
      <c r="F17" s="155">
        <f>'Bureaux de vote'!F98</f>
        <v>1912</v>
      </c>
      <c r="G17" s="154">
        <f>'Bureaux de vote'!G98</f>
        <v>65.21739130434783</v>
      </c>
      <c r="H17" s="155">
        <f>'Bureaux de vote'!H98</f>
        <v>32</v>
      </c>
      <c r="I17" s="156">
        <f>'Bureaux de vote'!I98</f>
        <v>3553</v>
      </c>
      <c r="J17" s="121">
        <f>'Bureaux de vote'!J98</f>
        <v>1058</v>
      </c>
      <c r="K17" s="42">
        <f>'Bureaux de vote'!K98</f>
        <v>29.777652687869406</v>
      </c>
      <c r="L17" s="121">
        <f>'Bureaux de vote'!L98</f>
        <v>1800</v>
      </c>
      <c r="M17" s="42">
        <f>'Bureaux de vote'!M98</f>
        <v>50.66141289051506</v>
      </c>
      <c r="N17" s="121">
        <f>'Bureaux de vote'!N98</f>
        <v>695</v>
      </c>
      <c r="O17" s="42">
        <f>'Bureaux de vote'!O98</f>
        <v>19.560934421615535</v>
      </c>
      <c r="P17" s="118"/>
      <c r="Q17" s="37"/>
      <c r="R17" s="118"/>
      <c r="S17" s="37"/>
      <c r="T17" s="118"/>
      <c r="U17" s="37"/>
      <c r="V17" s="118"/>
      <c r="W17" s="37"/>
      <c r="X17" s="118"/>
      <c r="Y17" s="37"/>
      <c r="Z17" s="118"/>
      <c r="AA17" s="37"/>
    </row>
    <row r="18" spans="1:31" ht="15">
      <c r="A18" s="178"/>
      <c r="B18" s="157" t="str">
        <f>'Bureaux de vote'!B102</f>
        <v>TEVA I UTA</v>
      </c>
      <c r="C18" s="157">
        <v>3</v>
      </c>
      <c r="D18" s="158">
        <f>'Bureaux de vote'!D102</f>
        <v>6508</v>
      </c>
      <c r="E18" s="158">
        <f>'Bureaux de vote'!E102</f>
        <v>4712</v>
      </c>
      <c r="F18" s="158">
        <f>'Bureaux de vote'!F102</f>
        <v>1796</v>
      </c>
      <c r="G18" s="160">
        <f>'Bureaux de vote'!G102</f>
        <v>72.40319606637983</v>
      </c>
      <c r="H18" s="155">
        <f>'Bureaux de vote'!H102</f>
        <v>34</v>
      </c>
      <c r="I18" s="159">
        <f>'Bureaux de vote'!I102</f>
        <v>4678</v>
      </c>
      <c r="J18" s="137">
        <f>'Bureaux de vote'!J102</f>
        <v>1398</v>
      </c>
      <c r="K18" s="138">
        <f>'Bureaux de vote'!K102</f>
        <v>29.88456605386918</v>
      </c>
      <c r="L18" s="137">
        <f>'Bureaux de vote'!L102</f>
        <v>2540</v>
      </c>
      <c r="M18" s="42">
        <f>'Bureaux de vote'!M102</f>
        <v>54.2967079948696</v>
      </c>
      <c r="N18" s="137">
        <f>'Bureaux de vote'!N102</f>
        <v>740</v>
      </c>
      <c r="O18" s="138">
        <f>'Bureaux de vote'!O102</f>
        <v>15.818725951261223</v>
      </c>
      <c r="P18" s="118"/>
      <c r="Q18" s="37"/>
      <c r="R18" s="118"/>
      <c r="S18" s="37"/>
      <c r="T18" s="118"/>
      <c r="U18" s="37"/>
      <c r="V18" s="118"/>
      <c r="W18" s="37"/>
      <c r="X18" s="118"/>
      <c r="Y18" s="37"/>
      <c r="Z18" s="118"/>
      <c r="AA18" s="37"/>
      <c r="AB18" s="17"/>
      <c r="AC18" s="17"/>
      <c r="AD18" s="17"/>
      <c r="AE18" s="17"/>
    </row>
    <row r="19" spans="1:31" ht="15">
      <c r="A19" s="27" t="s">
        <v>109</v>
      </c>
      <c r="B19" s="23"/>
      <c r="C19" s="23">
        <f>SUM(C20:C21)</f>
        <v>28</v>
      </c>
      <c r="D19" s="110">
        <f>SUM(D20:D21)</f>
        <v>34994</v>
      </c>
      <c r="E19" s="110">
        <f>SUM(E20:E21)</f>
        <v>25793</v>
      </c>
      <c r="F19" s="110">
        <f>D19-E19</f>
        <v>9201</v>
      </c>
      <c r="G19" s="28">
        <f>E19/D19*100</f>
        <v>73.70692118648911</v>
      </c>
      <c r="H19" s="92">
        <f>E19-I19</f>
        <v>289</v>
      </c>
      <c r="I19" s="97">
        <f>SUM(I20:I21)</f>
        <v>25504</v>
      </c>
      <c r="J19" s="110">
        <f>SUM(J20:J21)</f>
        <v>8934</v>
      </c>
      <c r="K19" s="30">
        <f>J19/$I19*100</f>
        <v>35.02979924717691</v>
      </c>
      <c r="L19" s="110">
        <f>SUM(L20:L21)</f>
        <v>9687</v>
      </c>
      <c r="M19" s="31">
        <f>L19/$I19*100</f>
        <v>37.982277289836894</v>
      </c>
      <c r="N19" s="110">
        <f>SUM(N20:N21)</f>
        <v>6883</v>
      </c>
      <c r="O19" s="30">
        <f>N19/$I19*100</f>
        <v>26.987923462986195</v>
      </c>
      <c r="P19" s="120"/>
      <c r="Q19" s="162"/>
      <c r="R19" s="120"/>
      <c r="S19" s="162"/>
      <c r="T19" s="120"/>
      <c r="U19" s="162"/>
      <c r="V19" s="120"/>
      <c r="W19" s="162"/>
      <c r="X19" s="120"/>
      <c r="Y19" s="162"/>
      <c r="Z19" s="120"/>
      <c r="AA19" s="162"/>
      <c r="AB19" s="17"/>
      <c r="AC19" s="17"/>
      <c r="AD19" s="17"/>
      <c r="AE19" s="17"/>
    </row>
    <row r="20" spans="1:31" ht="15">
      <c r="A20" s="177" t="s">
        <v>14</v>
      </c>
      <c r="B20" s="133" t="s">
        <v>37</v>
      </c>
      <c r="C20" s="166">
        <v>14</v>
      </c>
      <c r="D20" s="155">
        <f>'Bureaux de vote'!D106</f>
        <v>18092</v>
      </c>
      <c r="E20" s="155">
        <f>'Bureaux de vote'!E106</f>
        <v>12943</v>
      </c>
      <c r="F20" s="155">
        <f>'Bureaux de vote'!F106</f>
        <v>5149</v>
      </c>
      <c r="G20" s="167">
        <f>'Bureaux de vote'!G106</f>
        <v>71.53990714127791</v>
      </c>
      <c r="H20" s="165">
        <f>'Bureaux de vote'!H106</f>
        <v>151</v>
      </c>
      <c r="I20" s="156">
        <f>'Bureaux de vote'!I106</f>
        <v>12792</v>
      </c>
      <c r="J20" s="121">
        <f>'Bureaux de vote'!J106</f>
        <v>6139</v>
      </c>
      <c r="K20" s="42">
        <f>'Bureaux de vote'!K106</f>
        <v>47.99093183239525</v>
      </c>
      <c r="L20" s="121">
        <f>'Bureaux de vote'!L106</f>
        <v>4260</v>
      </c>
      <c r="M20" s="42">
        <f>'Bureaux de vote'!M106</f>
        <v>33.30206378986867</v>
      </c>
      <c r="N20" s="121">
        <f>'Bureaux de vote'!N106</f>
        <v>2393</v>
      </c>
      <c r="O20" s="42">
        <f>'Bureaux de vote'!O106</f>
        <v>18.707004377736087</v>
      </c>
      <c r="P20" s="118"/>
      <c r="Q20" s="37"/>
      <c r="R20" s="118"/>
      <c r="S20" s="37"/>
      <c r="T20" s="118"/>
      <c r="U20" s="37"/>
      <c r="V20" s="118"/>
      <c r="W20" s="37"/>
      <c r="X20" s="118"/>
      <c r="Y20" s="37"/>
      <c r="Z20" s="118"/>
      <c r="AA20" s="37"/>
      <c r="AB20" s="17"/>
      <c r="AC20" s="17"/>
      <c r="AD20" s="17"/>
      <c r="AE20" s="17"/>
    </row>
    <row r="21" spans="1:27" s="17" customFormat="1" ht="15">
      <c r="A21" s="178"/>
      <c r="B21" s="157" t="str">
        <f>'Bureaux de vote'!B121</f>
        <v>PUNAAUIA</v>
      </c>
      <c r="C21" s="157">
        <v>14</v>
      </c>
      <c r="D21" s="158">
        <f>'Bureaux de vote'!D121</f>
        <v>16902</v>
      </c>
      <c r="E21" s="158">
        <f>'Bureaux de vote'!E121</f>
        <v>12850</v>
      </c>
      <c r="F21" s="155">
        <f>'Bureaux de vote'!F121</f>
        <v>4052</v>
      </c>
      <c r="G21" s="154">
        <f>'Bureaux de vote'!G121</f>
        <v>76.0265057389658</v>
      </c>
      <c r="H21" s="155">
        <f>'Bureaux de vote'!H121</f>
        <v>138</v>
      </c>
      <c r="I21" s="159">
        <f>'Bureaux de vote'!I121</f>
        <v>12712</v>
      </c>
      <c r="J21" s="137">
        <f>'Bureaux de vote'!J121</f>
        <v>2795</v>
      </c>
      <c r="K21" s="138">
        <f>'Bureaux de vote'!K121</f>
        <v>21.98709880427942</v>
      </c>
      <c r="L21" s="137">
        <f>'Bureaux de vote'!L121</f>
        <v>5427</v>
      </c>
      <c r="M21" s="42">
        <f>L21/$I21*100</f>
        <v>42.69194461925739</v>
      </c>
      <c r="N21" s="137">
        <f>'Bureaux de vote'!N121</f>
        <v>4490</v>
      </c>
      <c r="O21" s="42">
        <f>N21/$I21*100</f>
        <v>35.32095657646319</v>
      </c>
      <c r="P21" s="118"/>
      <c r="Q21" s="37"/>
      <c r="R21" s="118"/>
      <c r="S21" s="37"/>
      <c r="T21" s="118"/>
      <c r="U21" s="37"/>
      <c r="V21" s="118"/>
      <c r="W21" s="37"/>
      <c r="X21" s="118"/>
      <c r="Y21" s="37"/>
      <c r="Z21" s="118"/>
      <c r="AA21" s="37"/>
    </row>
    <row r="22" spans="1:31" ht="15">
      <c r="A22" s="27" t="s">
        <v>86</v>
      </c>
      <c r="B22" s="23"/>
      <c r="C22" s="23">
        <f>SUM(C23:C29)</f>
        <v>34</v>
      </c>
      <c r="D22" s="110">
        <f>SUM(D23:D29)</f>
        <v>26699</v>
      </c>
      <c r="E22" s="110">
        <f>SUM(E23:E29)</f>
        <v>20745</v>
      </c>
      <c r="F22" s="92">
        <f>D22-E22</f>
        <v>5954</v>
      </c>
      <c r="G22" s="32">
        <f>E22/D22*100</f>
        <v>77.69953930858834</v>
      </c>
      <c r="H22" s="92">
        <f>E22-I22</f>
        <v>163</v>
      </c>
      <c r="I22" s="97">
        <f>SUM(I23:I29)</f>
        <v>20582</v>
      </c>
      <c r="J22" s="110">
        <f>SUM(J23:J29)</f>
        <v>6032</v>
      </c>
      <c r="K22" s="30">
        <f>J22/$I22*100</f>
        <v>29.307161597512387</v>
      </c>
      <c r="L22" s="110">
        <f>SUM(L23:L29)</f>
        <v>7245</v>
      </c>
      <c r="M22" s="31">
        <f>L22/$I22*100</f>
        <v>35.20066077154795</v>
      </c>
      <c r="N22" s="110">
        <f>SUM(N23:N29)</f>
        <v>7305</v>
      </c>
      <c r="O22" s="31">
        <f>N22/$I22*100</f>
        <v>35.49217763093966</v>
      </c>
      <c r="P22" s="120"/>
      <c r="Q22" s="162"/>
      <c r="R22" s="120"/>
      <c r="S22" s="162"/>
      <c r="T22" s="120"/>
      <c r="U22" s="162"/>
      <c r="V22" s="120"/>
      <c r="W22" s="162"/>
      <c r="X22" s="120"/>
      <c r="Y22" s="162"/>
      <c r="Z22" s="120"/>
      <c r="AA22" s="162"/>
      <c r="AB22" s="17"/>
      <c r="AC22" s="17"/>
      <c r="AD22" s="17"/>
      <c r="AE22" s="17"/>
    </row>
    <row r="23" spans="1:27" s="17" customFormat="1" ht="15">
      <c r="A23" s="177" t="s">
        <v>16</v>
      </c>
      <c r="B23" s="133" t="str">
        <f>'Bureaux de vote'!B136</f>
        <v>BORA-BORA</v>
      </c>
      <c r="C23" s="166">
        <v>5</v>
      </c>
      <c r="D23" s="155">
        <f>'Bureaux de vote'!D136</f>
        <v>6715</v>
      </c>
      <c r="E23" s="155">
        <f>'Bureaux de vote'!E136</f>
        <v>4883</v>
      </c>
      <c r="F23" s="165">
        <f>'Bureaux de vote'!F136</f>
        <v>1832</v>
      </c>
      <c r="G23" s="167">
        <f>'Bureaux de vote'!G136</f>
        <v>72.71779597915116</v>
      </c>
      <c r="H23" s="165">
        <f>'Bureaux de vote'!H136</f>
        <v>26</v>
      </c>
      <c r="I23" s="156">
        <f>'Bureaux de vote'!I136</f>
        <v>4857</v>
      </c>
      <c r="J23" s="121">
        <f>'Bureaux de vote'!J136</f>
        <v>1480</v>
      </c>
      <c r="K23" s="42">
        <f>'Bureaux de vote'!K136</f>
        <v>30.471484455425156</v>
      </c>
      <c r="L23" s="121">
        <f>'Bureaux de vote'!L136</f>
        <v>1202</v>
      </c>
      <c r="M23" s="42">
        <f>'Bureaux de vote'!M136</f>
        <v>24.747786699608813</v>
      </c>
      <c r="N23" s="121">
        <f>'Bureaux de vote'!N136</f>
        <v>2175</v>
      </c>
      <c r="O23" s="42">
        <f>'Bureaux de vote'!O136</f>
        <v>44.78072884496603</v>
      </c>
      <c r="P23" s="118"/>
      <c r="Q23" s="37"/>
      <c r="R23" s="118"/>
      <c r="S23" s="37"/>
      <c r="T23" s="118"/>
      <c r="U23" s="37"/>
      <c r="V23" s="118"/>
      <c r="W23" s="37"/>
      <c r="X23" s="118"/>
      <c r="Y23" s="37"/>
      <c r="Z23" s="118"/>
      <c r="AA23" s="37"/>
    </row>
    <row r="24" spans="1:31" ht="15">
      <c r="A24" s="177"/>
      <c r="B24" s="133" t="str">
        <f>'Bureaux de vote'!B142</f>
        <v>HUAHINE</v>
      </c>
      <c r="C24" s="133">
        <v>8</v>
      </c>
      <c r="D24" s="155">
        <f>'Bureaux de vote'!D142</f>
        <v>4939</v>
      </c>
      <c r="E24" s="155">
        <f>'Bureaux de vote'!E142</f>
        <v>3959</v>
      </c>
      <c r="F24" s="155">
        <f>'Bureaux de vote'!F142</f>
        <v>980</v>
      </c>
      <c r="G24" s="154">
        <f>'Bureaux de vote'!G142</f>
        <v>80.1579267058109</v>
      </c>
      <c r="H24" s="155">
        <f>'Bureaux de vote'!H142</f>
        <v>34</v>
      </c>
      <c r="I24" s="156">
        <f>'Bureaux de vote'!I142</f>
        <v>3925</v>
      </c>
      <c r="J24" s="121">
        <f>'Bureaux de vote'!J142</f>
        <v>895</v>
      </c>
      <c r="K24" s="42">
        <f>'Bureaux de vote'!K142</f>
        <v>22.802547770700638</v>
      </c>
      <c r="L24" s="121">
        <f>'Bureaux de vote'!L142</f>
        <v>1198</v>
      </c>
      <c r="M24" s="42">
        <f>'Bureaux de vote'!M142</f>
        <v>30.522292993630572</v>
      </c>
      <c r="N24" s="121">
        <f>'Bureaux de vote'!N142</f>
        <v>1832</v>
      </c>
      <c r="O24" s="42">
        <f>'Bureaux de vote'!O142</f>
        <v>46.67515923566879</v>
      </c>
      <c r="P24" s="118"/>
      <c r="Q24" s="37"/>
      <c r="R24" s="118"/>
      <c r="S24" s="37"/>
      <c r="T24" s="118"/>
      <c r="U24" s="37"/>
      <c r="V24" s="118"/>
      <c r="W24" s="37"/>
      <c r="X24" s="118"/>
      <c r="Y24" s="37"/>
      <c r="Z24" s="118"/>
      <c r="AA24" s="37"/>
      <c r="AB24" s="17"/>
      <c r="AC24" s="17"/>
      <c r="AD24" s="17"/>
      <c r="AE24" s="17"/>
    </row>
    <row r="25" spans="1:27" s="17" customFormat="1" ht="15">
      <c r="A25" s="177"/>
      <c r="B25" s="133" t="str">
        <f>'Bureaux de vote'!B151</f>
        <v>MAUPITI</v>
      </c>
      <c r="C25" s="133">
        <v>1</v>
      </c>
      <c r="D25" s="155">
        <f>'Bureaux de vote'!D151</f>
        <v>987</v>
      </c>
      <c r="E25" s="155">
        <f>'Bureaux de vote'!E151</f>
        <v>855</v>
      </c>
      <c r="F25" s="155">
        <f>'Bureaux de vote'!F151</f>
        <v>132</v>
      </c>
      <c r="G25" s="154">
        <f>'Bureaux de vote'!G151</f>
        <v>86.62613981762918</v>
      </c>
      <c r="H25" s="155">
        <f>'Bureaux de vote'!H151</f>
        <v>6</v>
      </c>
      <c r="I25" s="156">
        <f>'Bureaux de vote'!I151</f>
        <v>849</v>
      </c>
      <c r="J25" s="121">
        <f>'Bureaux de vote'!J151</f>
        <v>237</v>
      </c>
      <c r="K25" s="42">
        <f>'Bureaux de vote'!K151</f>
        <v>27.915194346289752</v>
      </c>
      <c r="L25" s="121">
        <f>'Bureaux de vote'!L151</f>
        <v>368</v>
      </c>
      <c r="M25" s="42">
        <f>'Bureaux de vote'!M151</f>
        <v>43.34511189634865</v>
      </c>
      <c r="N25" s="121">
        <f>'Bureaux de vote'!N151</f>
        <v>244</v>
      </c>
      <c r="O25" s="42">
        <f>'Bureaux de vote'!O151</f>
        <v>28.7396937573616</v>
      </c>
      <c r="P25" s="118"/>
      <c r="Q25" s="37"/>
      <c r="R25" s="118"/>
      <c r="S25" s="37"/>
      <c r="T25" s="118"/>
      <c r="U25" s="37"/>
      <c r="V25" s="118"/>
      <c r="W25" s="37"/>
      <c r="X25" s="118"/>
      <c r="Y25" s="37"/>
      <c r="Z25" s="118"/>
      <c r="AA25" s="37"/>
    </row>
    <row r="26" spans="1:27" s="17" customFormat="1" ht="15">
      <c r="A26" s="177"/>
      <c r="B26" s="133" t="str">
        <f>'Bureaux de vote'!B153</f>
        <v>TAHA'A</v>
      </c>
      <c r="C26" s="133">
        <v>8</v>
      </c>
      <c r="D26" s="155">
        <f>'Bureaux de vote'!D153</f>
        <v>4386</v>
      </c>
      <c r="E26" s="155">
        <f>'Bureaux de vote'!E153</f>
        <v>3377</v>
      </c>
      <c r="F26" s="155">
        <f>'Bureaux de vote'!F153</f>
        <v>1009</v>
      </c>
      <c r="G26" s="154">
        <f>'Bureaux de vote'!G153</f>
        <v>76.99498404012768</v>
      </c>
      <c r="H26" s="155">
        <f>'Bureaux de vote'!H153</f>
        <v>27</v>
      </c>
      <c r="I26" s="156">
        <f>'Bureaux de vote'!I153</f>
        <v>3350</v>
      </c>
      <c r="J26" s="121">
        <f>'Bureaux de vote'!J153</f>
        <v>1232</v>
      </c>
      <c r="K26" s="42">
        <f>'Bureaux de vote'!K153</f>
        <v>36.776119402985074</v>
      </c>
      <c r="L26" s="121">
        <f>'Bureaux de vote'!L153</f>
        <v>1357</v>
      </c>
      <c r="M26" s="42">
        <f>'Bureaux de vote'!M153</f>
        <v>40.507462686567166</v>
      </c>
      <c r="N26" s="121">
        <f>'Bureaux de vote'!N153</f>
        <v>761</v>
      </c>
      <c r="O26" s="42">
        <f>'Bureaux de vote'!O153</f>
        <v>22.71641791044776</v>
      </c>
      <c r="P26" s="118"/>
      <c r="Q26" s="37"/>
      <c r="R26" s="118"/>
      <c r="S26" s="37"/>
      <c r="T26" s="118"/>
      <c r="U26" s="37"/>
      <c r="V26" s="118"/>
      <c r="W26" s="37"/>
      <c r="X26" s="118"/>
      <c r="Y26" s="37"/>
      <c r="Z26" s="118"/>
      <c r="AA26" s="37"/>
    </row>
    <row r="27" spans="1:27" s="17" customFormat="1" ht="15">
      <c r="A27" s="177"/>
      <c r="B27" s="133" t="str">
        <f>'Bureaux de vote'!B162</f>
        <v>TAPUTAPUATEA</v>
      </c>
      <c r="C27" s="133">
        <v>4</v>
      </c>
      <c r="D27" s="155">
        <f>'Bureaux de vote'!D162</f>
        <v>3501</v>
      </c>
      <c r="E27" s="155">
        <f>'Bureaux de vote'!E162</f>
        <v>2776</v>
      </c>
      <c r="F27" s="155">
        <f>'Bureaux de vote'!F162</f>
        <v>725</v>
      </c>
      <c r="G27" s="154">
        <f>'Bureaux de vote'!G162</f>
        <v>79.29163096258212</v>
      </c>
      <c r="H27" s="155">
        <f>'Bureaux de vote'!H162</f>
        <v>40</v>
      </c>
      <c r="I27" s="156">
        <f>'Bureaux de vote'!I162</f>
        <v>2736</v>
      </c>
      <c r="J27" s="121">
        <f>'Bureaux de vote'!J162</f>
        <v>831</v>
      </c>
      <c r="K27" s="42">
        <f>'Bureaux de vote'!K162</f>
        <v>30.372807017543856</v>
      </c>
      <c r="L27" s="121">
        <f>'Bureaux de vote'!L162</f>
        <v>1216</v>
      </c>
      <c r="M27" s="42">
        <f>'Bureaux de vote'!M162</f>
        <v>44.44444444444444</v>
      </c>
      <c r="N27" s="121">
        <f>'Bureaux de vote'!N162</f>
        <v>689</v>
      </c>
      <c r="O27" s="42">
        <f>'Bureaux de vote'!O162</f>
        <v>25.182748538011694</v>
      </c>
      <c r="P27" s="118"/>
      <c r="Q27" s="37"/>
      <c r="R27" s="118"/>
      <c r="S27" s="37"/>
      <c r="T27" s="118"/>
      <c r="U27" s="37"/>
      <c r="V27" s="118"/>
      <c r="W27" s="37"/>
      <c r="X27" s="118"/>
      <c r="Y27" s="37"/>
      <c r="Z27" s="118"/>
      <c r="AA27" s="37"/>
    </row>
    <row r="28" spans="1:27" s="17" customFormat="1" ht="15">
      <c r="A28" s="177"/>
      <c r="B28" s="133" t="str">
        <f>'Bureaux de vote'!B167</f>
        <v>TUMARAA</v>
      </c>
      <c r="C28" s="133">
        <v>5</v>
      </c>
      <c r="D28" s="155">
        <f>'Bureaux de vote'!D167</f>
        <v>2927</v>
      </c>
      <c r="E28" s="155">
        <f>'Bureaux de vote'!E167</f>
        <v>2451</v>
      </c>
      <c r="F28" s="155">
        <f>'Bureaux de vote'!F167</f>
        <v>476</v>
      </c>
      <c r="G28" s="154">
        <f>'Bureaux de vote'!G167</f>
        <v>83.73761530577383</v>
      </c>
      <c r="H28" s="155">
        <f>'Bureaux de vote'!H167</f>
        <v>8</v>
      </c>
      <c r="I28" s="156">
        <f>'Bureaux de vote'!I167</f>
        <v>2443</v>
      </c>
      <c r="J28" s="121">
        <f>'Bureaux de vote'!J167</f>
        <v>701</v>
      </c>
      <c r="K28" s="42">
        <f>'Bureaux de vote'!K167</f>
        <v>28.694228407695455</v>
      </c>
      <c r="L28" s="121">
        <f>'Bureaux de vote'!L167</f>
        <v>1175</v>
      </c>
      <c r="M28" s="42">
        <f>'Bureaux de vote'!M167</f>
        <v>48.09660253786328</v>
      </c>
      <c r="N28" s="121">
        <f>'Bureaux de vote'!N167</f>
        <v>567</v>
      </c>
      <c r="O28" s="42">
        <f>'Bureaux de vote'!O167</f>
        <v>23.20916905444126</v>
      </c>
      <c r="P28" s="118"/>
      <c r="Q28" s="37"/>
      <c r="R28" s="118"/>
      <c r="S28" s="37"/>
      <c r="T28" s="118"/>
      <c r="U28" s="37"/>
      <c r="V28" s="118"/>
      <c r="W28" s="37"/>
      <c r="X28" s="118"/>
      <c r="Y28" s="37"/>
      <c r="Z28" s="118"/>
      <c r="AA28" s="37"/>
    </row>
    <row r="29" spans="1:27" s="17" customFormat="1" ht="15">
      <c r="A29" s="178"/>
      <c r="B29" s="157" t="str">
        <f>'Bureaux de vote'!B173</f>
        <v>UTUROA</v>
      </c>
      <c r="C29" s="157">
        <v>3</v>
      </c>
      <c r="D29" s="158">
        <f>'Bureaux de vote'!D173</f>
        <v>3244</v>
      </c>
      <c r="E29" s="158">
        <f>'Bureaux de vote'!E173</f>
        <v>2444</v>
      </c>
      <c r="F29" s="155">
        <f>'Bureaux de vote'!F173</f>
        <v>800</v>
      </c>
      <c r="G29" s="154">
        <f>'Bureaux de vote'!G173</f>
        <v>75.33908754623921</v>
      </c>
      <c r="H29" s="158">
        <f>'Bureaux de vote'!H173</f>
        <v>22</v>
      </c>
      <c r="I29" s="159">
        <f>'Bureaux de vote'!I173</f>
        <v>2422</v>
      </c>
      <c r="J29" s="137">
        <f>'Bureaux de vote'!J173</f>
        <v>656</v>
      </c>
      <c r="K29" s="42">
        <f>'Bureaux de vote'!K173</f>
        <v>27.08505367464905</v>
      </c>
      <c r="L29" s="137">
        <f>'Bureaux de vote'!L173</f>
        <v>729</v>
      </c>
      <c r="M29" s="42">
        <f>'Bureaux de vote'!M173</f>
        <v>30.099091659785298</v>
      </c>
      <c r="N29" s="137">
        <f>'Bureaux de vote'!N173</f>
        <v>1037</v>
      </c>
      <c r="O29" s="138">
        <f>'Bureaux de vote'!O173</f>
        <v>42.81585466556565</v>
      </c>
      <c r="P29" s="118"/>
      <c r="Q29" s="37"/>
      <c r="R29" s="118"/>
      <c r="S29" s="37"/>
      <c r="T29" s="118"/>
      <c r="U29" s="37"/>
      <c r="V29" s="118"/>
      <c r="W29" s="37"/>
      <c r="X29" s="118"/>
      <c r="Y29" s="37"/>
      <c r="Z29" s="118"/>
      <c r="AA29" s="37"/>
    </row>
    <row r="30" spans="1:31" ht="15">
      <c r="A30" s="27" t="s">
        <v>104</v>
      </c>
      <c r="B30" s="23"/>
      <c r="C30" s="23">
        <f>SUM(C31:C35)</f>
        <v>17</v>
      </c>
      <c r="D30" s="110">
        <f>SUM(D31:D35)</f>
        <v>7495</v>
      </c>
      <c r="E30" s="110">
        <f>SUM(E31:E35)</f>
        <v>5663</v>
      </c>
      <c r="F30" s="92">
        <f>D30-E30</f>
        <v>1832</v>
      </c>
      <c r="G30" s="32">
        <f>E30/D30*100</f>
        <v>75.55703802535024</v>
      </c>
      <c r="H30" s="92">
        <f>E30-I30</f>
        <v>47</v>
      </c>
      <c r="I30" s="97">
        <f>SUM(I31:I35)</f>
        <v>5616</v>
      </c>
      <c r="J30" s="110">
        <f>SUM(J31:J35)</f>
        <v>1705</v>
      </c>
      <c r="K30" s="31">
        <f>J30/$I30*100</f>
        <v>30.35968660968661</v>
      </c>
      <c r="L30" s="110">
        <f>SUM(L31:L35)</f>
        <v>2885</v>
      </c>
      <c r="M30" s="31">
        <f>L30/$I30*100</f>
        <v>51.37108262108262</v>
      </c>
      <c r="N30" s="110">
        <f>SUM(N31:N35)</f>
        <v>1026</v>
      </c>
      <c r="O30" s="31">
        <f>N30/$I30*100</f>
        <v>18.269230769230766</v>
      </c>
      <c r="P30" s="120"/>
      <c r="Q30" s="162"/>
      <c r="R30" s="120"/>
      <c r="S30" s="162"/>
      <c r="T30" s="120"/>
      <c r="U30" s="162"/>
      <c r="V30" s="120"/>
      <c r="W30" s="162"/>
      <c r="X30" s="120"/>
      <c r="Y30" s="162"/>
      <c r="Z30" s="120"/>
      <c r="AA30" s="162"/>
      <c r="AB30" s="17"/>
      <c r="AC30" s="17"/>
      <c r="AD30" s="17"/>
      <c r="AE30" s="17"/>
    </row>
    <row r="31" spans="1:27" s="17" customFormat="1" ht="15">
      <c r="A31" s="177" t="s">
        <v>99</v>
      </c>
      <c r="B31" s="133" t="str">
        <f>'Bureaux de vote'!B177</f>
        <v>ARUTUA</v>
      </c>
      <c r="C31" s="166">
        <v>3</v>
      </c>
      <c r="D31" s="155">
        <f>'Bureaux de vote'!D177</f>
        <v>1420</v>
      </c>
      <c r="E31" s="155">
        <f>'Bureaux de vote'!E177</f>
        <v>1003</v>
      </c>
      <c r="F31" s="165">
        <f>'Bureaux de vote'!F177</f>
        <v>417</v>
      </c>
      <c r="G31" s="167">
        <f>'Bureaux de vote'!G177</f>
        <v>70.63380281690141</v>
      </c>
      <c r="H31" s="165">
        <f>'Bureaux de vote'!H177</f>
        <v>16</v>
      </c>
      <c r="I31" s="156">
        <f>'Bureaux de vote'!I177</f>
        <v>987</v>
      </c>
      <c r="J31" s="121">
        <f>'Bureaux de vote'!J177</f>
        <v>343</v>
      </c>
      <c r="K31" s="42">
        <f>'Bureaux de vote'!K177</f>
        <v>34.751773049645394</v>
      </c>
      <c r="L31" s="121">
        <f>'Bureaux de vote'!L177</f>
        <v>532</v>
      </c>
      <c r="M31" s="42">
        <f>'Bureaux de vote'!M177</f>
        <v>53.90070921985816</v>
      </c>
      <c r="N31" s="121">
        <f>'Bureaux de vote'!N177</f>
        <v>112</v>
      </c>
      <c r="O31" s="42">
        <f>'Bureaux de vote'!O177</f>
        <v>11.347517730496454</v>
      </c>
      <c r="P31" s="118"/>
      <c r="Q31" s="37"/>
      <c r="R31" s="118"/>
      <c r="S31" s="37"/>
      <c r="T31" s="118"/>
      <c r="U31" s="37"/>
      <c r="V31" s="118"/>
      <c r="W31" s="37"/>
      <c r="X31" s="118"/>
      <c r="Y31" s="37"/>
      <c r="Z31" s="118"/>
      <c r="AA31" s="37"/>
    </row>
    <row r="32" spans="1:27" s="17" customFormat="1" ht="15">
      <c r="A32" s="177"/>
      <c r="B32" s="133" t="str">
        <f>'Bureaux de vote'!B181</f>
        <v>FAKARAVA</v>
      </c>
      <c r="C32" s="133">
        <v>5</v>
      </c>
      <c r="D32" s="155">
        <f>'Bureaux de vote'!D181</f>
        <v>1216</v>
      </c>
      <c r="E32" s="155">
        <f>'Bureaux de vote'!E181</f>
        <v>964</v>
      </c>
      <c r="F32" s="155">
        <f>'Bureaux de vote'!F181</f>
        <v>252</v>
      </c>
      <c r="G32" s="154">
        <f>'Bureaux de vote'!G181</f>
        <v>79.27631578947368</v>
      </c>
      <c r="H32" s="155">
        <f>'Bureaux de vote'!H181</f>
        <v>3</v>
      </c>
      <c r="I32" s="156">
        <f>'Bureaux de vote'!I181</f>
        <v>961</v>
      </c>
      <c r="J32" s="121">
        <f>'Bureaux de vote'!J181</f>
        <v>251</v>
      </c>
      <c r="K32" s="42">
        <f>'Bureaux de vote'!K181</f>
        <v>26.11862643080125</v>
      </c>
      <c r="L32" s="121">
        <f>'Bureaux de vote'!L181</f>
        <v>522</v>
      </c>
      <c r="M32" s="42">
        <f>'Bureaux de vote'!M181</f>
        <v>54.31841831425598</v>
      </c>
      <c r="N32" s="121">
        <f>'Bureaux de vote'!N181</f>
        <v>188</v>
      </c>
      <c r="O32" s="42">
        <f>'Bureaux de vote'!O181</f>
        <v>19.562955254942768</v>
      </c>
      <c r="P32" s="118"/>
      <c r="Q32" s="37"/>
      <c r="R32" s="118"/>
      <c r="S32" s="37"/>
      <c r="T32" s="118"/>
      <c r="U32" s="37"/>
      <c r="V32" s="118"/>
      <c r="W32" s="37"/>
      <c r="X32" s="118"/>
      <c r="Y32" s="37"/>
      <c r="Z32" s="118"/>
      <c r="AA32" s="37"/>
    </row>
    <row r="33" spans="1:31" ht="15">
      <c r="A33" s="177"/>
      <c r="B33" s="133" t="str">
        <f>'Bureaux de vote'!B187</f>
        <v>MANIHI</v>
      </c>
      <c r="C33" s="133">
        <v>2</v>
      </c>
      <c r="D33" s="155">
        <f>'Bureaux de vote'!D187</f>
        <v>897</v>
      </c>
      <c r="E33" s="155">
        <f>'Bureaux de vote'!E187</f>
        <v>688</v>
      </c>
      <c r="F33" s="155">
        <f>'Bureaux de vote'!F187</f>
        <v>209</v>
      </c>
      <c r="G33" s="154">
        <f>'Bureaux de vote'!G187</f>
        <v>76.70011148272017</v>
      </c>
      <c r="H33" s="155">
        <f>'Bureaux de vote'!H187</f>
        <v>0</v>
      </c>
      <c r="I33" s="156">
        <f>'Bureaux de vote'!I187</f>
        <v>688</v>
      </c>
      <c r="J33" s="121">
        <f>'Bureaux de vote'!J187</f>
        <v>174</v>
      </c>
      <c r="K33" s="42">
        <f>'Bureaux de vote'!K187</f>
        <v>25.290697674418606</v>
      </c>
      <c r="L33" s="121">
        <f>'Bureaux de vote'!L187</f>
        <v>321</v>
      </c>
      <c r="M33" s="42">
        <f>'Bureaux de vote'!M187</f>
        <v>46.656976744186046</v>
      </c>
      <c r="N33" s="121">
        <f>'Bureaux de vote'!N187</f>
        <v>193</v>
      </c>
      <c r="O33" s="42">
        <f>'Bureaux de vote'!O187</f>
        <v>28.052325581395348</v>
      </c>
      <c r="P33" s="118"/>
      <c r="Q33" s="37"/>
      <c r="R33" s="118"/>
      <c r="S33" s="37"/>
      <c r="T33" s="118"/>
      <c r="U33" s="37"/>
      <c r="V33" s="118"/>
      <c r="W33" s="37"/>
      <c r="X33" s="118"/>
      <c r="Y33" s="37"/>
      <c r="Z33" s="118"/>
      <c r="AA33" s="37"/>
      <c r="AB33" s="17"/>
      <c r="AC33" s="17"/>
      <c r="AD33" s="17"/>
      <c r="AE33" s="17"/>
    </row>
    <row r="34" spans="1:27" s="17" customFormat="1" ht="15">
      <c r="A34" s="177"/>
      <c r="B34" s="133" t="str">
        <f>'Bureaux de vote'!B190</f>
        <v>RANGIROA</v>
      </c>
      <c r="C34" s="133">
        <v>5</v>
      </c>
      <c r="D34" s="155">
        <f>'Bureaux de vote'!D190</f>
        <v>2671</v>
      </c>
      <c r="E34" s="155">
        <f>'Bureaux de vote'!E190</f>
        <v>2036</v>
      </c>
      <c r="F34" s="155">
        <f>'Bureaux de vote'!F190</f>
        <v>635</v>
      </c>
      <c r="G34" s="154">
        <f>'Bureaux de vote'!G190</f>
        <v>76.22613253463122</v>
      </c>
      <c r="H34" s="155">
        <f>'Bureaux de vote'!H190</f>
        <v>23</v>
      </c>
      <c r="I34" s="156">
        <f>'Bureaux de vote'!I190</f>
        <v>2013</v>
      </c>
      <c r="J34" s="121">
        <f>'Bureaux de vote'!J190</f>
        <v>646</v>
      </c>
      <c r="K34" s="42">
        <f>'Bureaux de vote'!K190</f>
        <v>32.09140586189766</v>
      </c>
      <c r="L34" s="121">
        <f>'Bureaux de vote'!L190</f>
        <v>904</v>
      </c>
      <c r="M34" s="42">
        <f>'Bureaux de vote'!M190</f>
        <v>44.90809736711376</v>
      </c>
      <c r="N34" s="121">
        <f>'Bureaux de vote'!N190</f>
        <v>463</v>
      </c>
      <c r="O34" s="42">
        <f>'Bureaux de vote'!O190</f>
        <v>23.000496770988573</v>
      </c>
      <c r="P34" s="118"/>
      <c r="Q34" s="37"/>
      <c r="R34" s="118"/>
      <c r="S34" s="37"/>
      <c r="T34" s="118"/>
      <c r="U34" s="37"/>
      <c r="V34" s="118"/>
      <c r="W34" s="37"/>
      <c r="X34" s="118"/>
      <c r="Y34" s="37"/>
      <c r="Z34" s="118"/>
      <c r="AA34" s="37"/>
    </row>
    <row r="35" spans="1:27" s="17" customFormat="1" ht="15">
      <c r="A35" s="178"/>
      <c r="B35" s="157" t="str">
        <f>'Bureaux de vote'!B196</f>
        <v>TAKAROA</v>
      </c>
      <c r="C35" s="157">
        <v>2</v>
      </c>
      <c r="D35" s="158">
        <f>'Bureaux de vote'!D196</f>
        <v>1291</v>
      </c>
      <c r="E35" s="158">
        <f>'Bureaux de vote'!E196</f>
        <v>972</v>
      </c>
      <c r="F35" s="168">
        <f>'Bureaux de vote'!F196</f>
        <v>319</v>
      </c>
      <c r="G35" s="154">
        <f>'Bureaux de vote'!G196</f>
        <v>75.29047250193648</v>
      </c>
      <c r="H35" s="155">
        <f>'Bureaux de vote'!H196</f>
        <v>5</v>
      </c>
      <c r="I35" s="159">
        <f>'Bureaux de vote'!I196</f>
        <v>967</v>
      </c>
      <c r="J35" s="137">
        <f>'Bureaux de vote'!J196</f>
        <v>291</v>
      </c>
      <c r="K35" s="138">
        <f>'Bureaux de vote'!K196</f>
        <v>30.093071354705277</v>
      </c>
      <c r="L35" s="137">
        <f>'Bureaux de vote'!L196</f>
        <v>606</v>
      </c>
      <c r="M35" s="138">
        <f>'Bureaux de vote'!M196</f>
        <v>62.668045501551184</v>
      </c>
      <c r="N35" s="137">
        <f>'Bureaux de vote'!N196</f>
        <v>70</v>
      </c>
      <c r="O35" s="138">
        <f>'Bureaux de vote'!O196</f>
        <v>7.238883143743537</v>
      </c>
      <c r="P35" s="118"/>
      <c r="Q35" s="37"/>
      <c r="R35" s="118"/>
      <c r="S35" s="37"/>
      <c r="T35" s="118"/>
      <c r="U35" s="37"/>
      <c r="V35" s="118"/>
      <c r="W35" s="37"/>
      <c r="X35" s="118"/>
      <c r="Y35" s="37"/>
      <c r="Z35" s="118"/>
      <c r="AA35" s="37"/>
    </row>
    <row r="36" spans="1:31" ht="15">
      <c r="A36" s="27" t="s">
        <v>105</v>
      </c>
      <c r="B36" s="25"/>
      <c r="C36" s="23">
        <f>SUM(C37:C48)</f>
        <v>26</v>
      </c>
      <c r="D36" s="110">
        <f>SUM(D37:D48)</f>
        <v>5676</v>
      </c>
      <c r="E36" s="110">
        <f>SUM(E37:E48)</f>
        <v>4405</v>
      </c>
      <c r="F36" s="92">
        <f>D36-E36</f>
        <v>1271</v>
      </c>
      <c r="G36" s="32">
        <f>E36/D36*100</f>
        <v>77.60747004933052</v>
      </c>
      <c r="H36" s="92">
        <f>E36-I36</f>
        <v>66</v>
      </c>
      <c r="I36" s="97">
        <f>SUM(I37:I48)</f>
        <v>4339</v>
      </c>
      <c r="J36" s="110">
        <f>SUM(J37:J48)</f>
        <v>918</v>
      </c>
      <c r="K36" s="31">
        <f>J36/$I36*100</f>
        <v>21.15694860566951</v>
      </c>
      <c r="L36" s="110">
        <f>SUM(L37:L48)</f>
        <v>2619</v>
      </c>
      <c r="M36" s="31">
        <f>L36/$I36*100</f>
        <v>60.35952984558654</v>
      </c>
      <c r="N36" s="110">
        <f>SUM(N37:N48)</f>
        <v>802</v>
      </c>
      <c r="O36" s="31">
        <f>N36/$I36*100</f>
        <v>18.48352154874395</v>
      </c>
      <c r="P36" s="120"/>
      <c r="Q36" s="162"/>
      <c r="R36" s="120"/>
      <c r="S36" s="162"/>
      <c r="T36" s="120"/>
      <c r="U36" s="162"/>
      <c r="V36" s="120"/>
      <c r="W36" s="162"/>
      <c r="X36" s="120"/>
      <c r="Y36" s="162"/>
      <c r="Z36" s="120"/>
      <c r="AA36" s="162"/>
      <c r="AB36" s="17"/>
      <c r="AC36" s="17"/>
      <c r="AD36" s="17"/>
      <c r="AE36" s="17"/>
    </row>
    <row r="37" spans="1:27" s="17" customFormat="1" ht="15">
      <c r="A37" s="177" t="s">
        <v>101</v>
      </c>
      <c r="B37" s="133" t="str">
        <f>'Bureaux de vote'!B199</f>
        <v>ANAA</v>
      </c>
      <c r="C37" s="166">
        <v>2</v>
      </c>
      <c r="D37" s="155">
        <f>'Bureaux de vote'!D199</f>
        <v>595</v>
      </c>
      <c r="E37" s="155">
        <f>'Bureaux de vote'!E199</f>
        <v>508</v>
      </c>
      <c r="F37" s="165">
        <f>'Bureaux de vote'!F199</f>
        <v>87</v>
      </c>
      <c r="G37" s="167">
        <f>'Bureaux de vote'!G199</f>
        <v>85.3781512605042</v>
      </c>
      <c r="H37" s="165">
        <f>'Bureaux de vote'!H199</f>
        <v>3</v>
      </c>
      <c r="I37" s="156">
        <f>'Bureaux de vote'!I199</f>
        <v>505</v>
      </c>
      <c r="J37" s="121">
        <f>'Bureaux de vote'!J199</f>
        <v>110</v>
      </c>
      <c r="K37" s="42">
        <f>'Bureaux de vote'!K199</f>
        <v>21.782178217821784</v>
      </c>
      <c r="L37" s="121">
        <f>'Bureaux de vote'!L199</f>
        <v>210</v>
      </c>
      <c r="M37" s="42">
        <f>'Bureaux de vote'!M199</f>
        <v>41.584158415841586</v>
      </c>
      <c r="N37" s="121">
        <f>'Bureaux de vote'!N199</f>
        <v>185</v>
      </c>
      <c r="O37" s="42">
        <f>'Bureaux de vote'!O199</f>
        <v>36.633663366336634</v>
      </c>
      <c r="P37" s="118"/>
      <c r="Q37" s="37"/>
      <c r="R37" s="118"/>
      <c r="S37" s="37"/>
      <c r="T37" s="118"/>
      <c r="U37" s="37"/>
      <c r="V37" s="118"/>
      <c r="W37" s="37"/>
      <c r="X37" s="118"/>
      <c r="Y37" s="37"/>
      <c r="Z37" s="118"/>
      <c r="AA37" s="37"/>
    </row>
    <row r="38" spans="1:27" s="17" customFormat="1" ht="15">
      <c r="A38" s="177"/>
      <c r="B38" s="133" t="str">
        <f>'Bureaux de vote'!B202</f>
        <v>FANGATAU</v>
      </c>
      <c r="C38" s="133">
        <v>2</v>
      </c>
      <c r="D38" s="155">
        <f>'Bureaux de vote'!D202</f>
        <v>270</v>
      </c>
      <c r="E38" s="155">
        <f>'Bureaux de vote'!E202</f>
        <v>209</v>
      </c>
      <c r="F38" s="155">
        <f>'Bureaux de vote'!F202</f>
        <v>61</v>
      </c>
      <c r="G38" s="154">
        <f>'Bureaux de vote'!G202</f>
        <v>77.4074074074074</v>
      </c>
      <c r="H38" s="155">
        <f>'Bureaux de vote'!H202</f>
        <v>1</v>
      </c>
      <c r="I38" s="156">
        <f>'Bureaux de vote'!I202</f>
        <v>208</v>
      </c>
      <c r="J38" s="121">
        <f>'Bureaux de vote'!J202</f>
        <v>54</v>
      </c>
      <c r="K38" s="42">
        <f>'Bureaux de vote'!K202</f>
        <v>25.961538461538463</v>
      </c>
      <c r="L38" s="121">
        <f>'Bureaux de vote'!L202</f>
        <v>141</v>
      </c>
      <c r="M38" s="42">
        <f>'Bureaux de vote'!M202</f>
        <v>67.78846153846155</v>
      </c>
      <c r="N38" s="121">
        <f>'Bureaux de vote'!N202</f>
        <v>13</v>
      </c>
      <c r="O38" s="42">
        <f>'Bureaux de vote'!O202</f>
        <v>6.25</v>
      </c>
      <c r="P38" s="118"/>
      <c r="Q38" s="37"/>
      <c r="R38" s="118"/>
      <c r="S38" s="37"/>
      <c r="T38" s="118"/>
      <c r="U38" s="37"/>
      <c r="V38" s="118"/>
      <c r="W38" s="37"/>
      <c r="X38" s="118"/>
      <c r="Y38" s="37"/>
      <c r="Z38" s="118"/>
      <c r="AA38" s="37"/>
    </row>
    <row r="39" spans="1:27" s="17" customFormat="1" ht="15">
      <c r="A39" s="177"/>
      <c r="B39" s="133" t="str">
        <f>'Bureaux de vote'!B205</f>
        <v>GAMBIER</v>
      </c>
      <c r="C39" s="133">
        <v>1</v>
      </c>
      <c r="D39" s="155">
        <f>'Bureaux de vote'!D205</f>
        <v>734</v>
      </c>
      <c r="E39" s="155">
        <f>'Bureaux de vote'!E205</f>
        <v>580</v>
      </c>
      <c r="F39" s="155">
        <f>'Bureaux de vote'!F205</f>
        <v>154</v>
      </c>
      <c r="G39" s="154">
        <f>'Bureaux de vote'!G205</f>
        <v>79.01907356948229</v>
      </c>
      <c r="H39" s="155">
        <f>'Bureaux de vote'!H205</f>
        <v>3</v>
      </c>
      <c r="I39" s="156">
        <f>'Bureaux de vote'!I205</f>
        <v>577</v>
      </c>
      <c r="J39" s="121">
        <f>'Bureaux de vote'!J205</f>
        <v>51</v>
      </c>
      <c r="K39" s="42">
        <f>'Bureaux de vote'!K205</f>
        <v>8.838821490467938</v>
      </c>
      <c r="L39" s="121">
        <f>'Bureaux de vote'!L205</f>
        <v>390</v>
      </c>
      <c r="M39" s="42">
        <f>'Bureaux de vote'!M205</f>
        <v>67.59098786828423</v>
      </c>
      <c r="N39" s="121">
        <f>'Bureaux de vote'!N205</f>
        <v>136</v>
      </c>
      <c r="O39" s="42">
        <f>'Bureaux de vote'!O205</f>
        <v>23.570190641247834</v>
      </c>
      <c r="P39" s="118"/>
      <c r="Q39" s="37"/>
      <c r="R39" s="118"/>
      <c r="S39" s="37"/>
      <c r="T39" s="118"/>
      <c r="U39" s="37"/>
      <c r="V39" s="118"/>
      <c r="W39" s="37"/>
      <c r="X39" s="118"/>
      <c r="Y39" s="37"/>
      <c r="Z39" s="118"/>
      <c r="AA39" s="37"/>
    </row>
    <row r="40" spans="1:27" s="17" customFormat="1" ht="15">
      <c r="A40" s="177"/>
      <c r="B40" s="133" t="str">
        <f>'Bureaux de vote'!B207</f>
        <v>HAO</v>
      </c>
      <c r="C40" s="133">
        <v>3</v>
      </c>
      <c r="D40" s="155">
        <f>'Bureaux de vote'!D207</f>
        <v>1201</v>
      </c>
      <c r="E40" s="155">
        <f>'Bureaux de vote'!E207</f>
        <v>858</v>
      </c>
      <c r="F40" s="155">
        <f>'Bureaux de vote'!F207</f>
        <v>343</v>
      </c>
      <c r="G40" s="154">
        <f>'Bureaux de vote'!G207</f>
        <v>71.44046627810158</v>
      </c>
      <c r="H40" s="155">
        <f>'Bureaux de vote'!H207</f>
        <v>24</v>
      </c>
      <c r="I40" s="156">
        <f>'Bureaux de vote'!I207</f>
        <v>834</v>
      </c>
      <c r="J40" s="121">
        <f>'Bureaux de vote'!J207</f>
        <v>303</v>
      </c>
      <c r="K40" s="42">
        <f>'Bureaux de vote'!K207</f>
        <v>36.330935251798564</v>
      </c>
      <c r="L40" s="121">
        <f>'Bureaux de vote'!L207</f>
        <v>450</v>
      </c>
      <c r="M40" s="42">
        <f>'Bureaux de vote'!M207</f>
        <v>53.956834532374096</v>
      </c>
      <c r="N40" s="121">
        <f>'Bureaux de vote'!N207</f>
        <v>81</v>
      </c>
      <c r="O40" s="42">
        <f>'Bureaux de vote'!O207</f>
        <v>9.712230215827338</v>
      </c>
      <c r="P40" s="118"/>
      <c r="Q40" s="37"/>
      <c r="R40" s="118"/>
      <c r="S40" s="37"/>
      <c r="T40" s="118"/>
      <c r="U40" s="37"/>
      <c r="V40" s="118"/>
      <c r="W40" s="37"/>
      <c r="X40" s="118"/>
      <c r="Y40" s="37"/>
      <c r="Z40" s="118"/>
      <c r="AA40" s="37"/>
    </row>
    <row r="41" spans="1:27" s="17" customFormat="1" ht="15">
      <c r="A41" s="177"/>
      <c r="B41" s="133" t="str">
        <f>'Bureaux de vote'!B211</f>
        <v>HIKUERU</v>
      </c>
      <c r="C41" s="133">
        <v>2</v>
      </c>
      <c r="D41" s="155">
        <f>'Bureaux de vote'!D211</f>
        <v>206</v>
      </c>
      <c r="E41" s="155">
        <f>'Bureaux de vote'!E211</f>
        <v>158</v>
      </c>
      <c r="F41" s="155">
        <f>'Bureaux de vote'!F211</f>
        <v>48</v>
      </c>
      <c r="G41" s="154">
        <f>'Bureaux de vote'!G211</f>
        <v>76.69902912621359</v>
      </c>
      <c r="H41" s="155">
        <f>'Bureaux de vote'!H211</f>
        <v>0</v>
      </c>
      <c r="I41" s="156">
        <f>'Bureaux de vote'!I211</f>
        <v>158</v>
      </c>
      <c r="J41" s="121">
        <f>'Bureaux de vote'!J211</f>
        <v>34</v>
      </c>
      <c r="K41" s="42">
        <f>'Bureaux de vote'!K211</f>
        <v>21.518987341772153</v>
      </c>
      <c r="L41" s="121">
        <f>'Bureaux de vote'!L211</f>
        <v>119</v>
      </c>
      <c r="M41" s="42">
        <f>'Bureaux de vote'!M211</f>
        <v>75.31645569620254</v>
      </c>
      <c r="N41" s="121">
        <f>'Bureaux de vote'!N211</f>
        <v>5</v>
      </c>
      <c r="O41" s="42">
        <f>'Bureaux de vote'!O211</f>
        <v>3.1645569620253164</v>
      </c>
      <c r="P41" s="118"/>
      <c r="Q41" s="37"/>
      <c r="R41" s="118"/>
      <c r="S41" s="37"/>
      <c r="T41" s="118"/>
      <c r="U41" s="37"/>
      <c r="V41" s="118"/>
      <c r="W41" s="37"/>
      <c r="X41" s="118"/>
      <c r="Y41" s="37"/>
      <c r="Z41" s="118"/>
      <c r="AA41" s="37"/>
    </row>
    <row r="42" spans="1:27" s="17" customFormat="1" ht="15">
      <c r="A42" s="177"/>
      <c r="B42" s="133" t="str">
        <f>'Bureaux de vote'!B214</f>
        <v>MAKEMO</v>
      </c>
      <c r="C42" s="133">
        <v>5</v>
      </c>
      <c r="D42" s="155">
        <f>'Bureaux de vote'!D214</f>
        <v>1108</v>
      </c>
      <c r="E42" s="155">
        <f>'Bureaux de vote'!E214</f>
        <v>889</v>
      </c>
      <c r="F42" s="155">
        <f>'Bureaux de vote'!F214</f>
        <v>219</v>
      </c>
      <c r="G42" s="154">
        <f>'Bureaux de vote'!G214</f>
        <v>80.2346570397112</v>
      </c>
      <c r="H42" s="155">
        <f>'Bureaux de vote'!H214</f>
        <v>12</v>
      </c>
      <c r="I42" s="156">
        <f>'Bureaux de vote'!I214</f>
        <v>877</v>
      </c>
      <c r="J42" s="121">
        <f>'Bureaux de vote'!J214</f>
        <v>168</v>
      </c>
      <c r="K42" s="42">
        <f>'Bureaux de vote'!K214</f>
        <v>19.156214367160775</v>
      </c>
      <c r="L42" s="121">
        <f>'Bureaux de vote'!L214</f>
        <v>559</v>
      </c>
      <c r="M42" s="42">
        <f>'Bureaux de vote'!M214</f>
        <v>63.740022805017105</v>
      </c>
      <c r="N42" s="121">
        <f>'Bureaux de vote'!N214</f>
        <v>150</v>
      </c>
      <c r="O42" s="42">
        <f>'Bureaux de vote'!O214</f>
        <v>17.103762827822123</v>
      </c>
      <c r="P42" s="118"/>
      <c r="Q42" s="37"/>
      <c r="R42" s="118"/>
      <c r="S42" s="37"/>
      <c r="T42" s="118"/>
      <c r="U42" s="37"/>
      <c r="V42" s="118"/>
      <c r="W42" s="37"/>
      <c r="X42" s="118"/>
      <c r="Y42" s="37"/>
      <c r="Z42" s="118"/>
      <c r="AA42" s="37"/>
    </row>
    <row r="43" spans="1:27" s="17" customFormat="1" ht="15">
      <c r="A43" s="177"/>
      <c r="B43" s="133" t="str">
        <f>'Bureaux de vote'!B220</f>
        <v>NAPUKA</v>
      </c>
      <c r="C43" s="133">
        <v>2</v>
      </c>
      <c r="D43" s="155">
        <f>'Bureaux de vote'!D220</f>
        <v>281</v>
      </c>
      <c r="E43" s="155">
        <f>'Bureaux de vote'!E220</f>
        <v>195</v>
      </c>
      <c r="F43" s="155">
        <f>'Bureaux de vote'!F220</f>
        <v>86</v>
      </c>
      <c r="G43" s="154">
        <f>'Bureaux de vote'!G220</f>
        <v>69.3950177935943</v>
      </c>
      <c r="H43" s="155">
        <f>'Bureaux de vote'!H220</f>
        <v>2</v>
      </c>
      <c r="I43" s="156">
        <f>'Bureaux de vote'!I220</f>
        <v>193</v>
      </c>
      <c r="J43" s="121">
        <f>'Bureaux de vote'!J220</f>
        <v>46</v>
      </c>
      <c r="K43" s="42">
        <f>'Bureaux de vote'!K220</f>
        <v>23.83419689119171</v>
      </c>
      <c r="L43" s="121">
        <f>'Bureaux de vote'!L220</f>
        <v>129</v>
      </c>
      <c r="M43" s="42">
        <f>'Bureaux de vote'!M220</f>
        <v>66.83937823834198</v>
      </c>
      <c r="N43" s="121">
        <f>'Bureaux de vote'!N220</f>
        <v>18</v>
      </c>
      <c r="O43" s="42">
        <f>'Bureaux de vote'!O220</f>
        <v>9.32642487046632</v>
      </c>
      <c r="P43" s="118"/>
      <c r="Q43" s="37"/>
      <c r="R43" s="118"/>
      <c r="S43" s="37"/>
      <c r="T43" s="118"/>
      <c r="U43" s="37"/>
      <c r="V43" s="118"/>
      <c r="W43" s="37"/>
      <c r="X43" s="118"/>
      <c r="Y43" s="37"/>
      <c r="Z43" s="118"/>
      <c r="AA43" s="37"/>
    </row>
    <row r="44" spans="1:27" s="17" customFormat="1" ht="15">
      <c r="A44" s="177"/>
      <c r="B44" s="133" t="str">
        <f>'Bureaux de vote'!B223</f>
        <v>NUKUTAVAKE</v>
      </c>
      <c r="C44" s="133">
        <v>3</v>
      </c>
      <c r="D44" s="155">
        <f>'Bureaux de vote'!D223</f>
        <v>276</v>
      </c>
      <c r="E44" s="155">
        <f>'Bureaux de vote'!E223</f>
        <v>215</v>
      </c>
      <c r="F44" s="155">
        <f>'Bureaux de vote'!F223</f>
        <v>61</v>
      </c>
      <c r="G44" s="154">
        <f>'Bureaux de vote'!G223</f>
        <v>77.89855072463769</v>
      </c>
      <c r="H44" s="155">
        <f>'Bureaux de vote'!H223</f>
        <v>17</v>
      </c>
      <c r="I44" s="156">
        <f>'Bureaux de vote'!I223</f>
        <v>198</v>
      </c>
      <c r="J44" s="121">
        <f>'Bureaux de vote'!J223</f>
        <v>61</v>
      </c>
      <c r="K44" s="42">
        <f>'Bureaux de vote'!K223</f>
        <v>30.808080808080806</v>
      </c>
      <c r="L44" s="121">
        <f>'Bureaux de vote'!L223</f>
        <v>106</v>
      </c>
      <c r="M44" s="42">
        <f>'Bureaux de vote'!M223</f>
        <v>53.535353535353536</v>
      </c>
      <c r="N44" s="121">
        <f>'Bureaux de vote'!N223</f>
        <v>31</v>
      </c>
      <c r="O44" s="42">
        <f>'Bureaux de vote'!O223</f>
        <v>15.656565656565657</v>
      </c>
      <c r="P44" s="118"/>
      <c r="Q44" s="37"/>
      <c r="R44" s="118"/>
      <c r="S44" s="37"/>
      <c r="T44" s="118"/>
      <c r="U44" s="37"/>
      <c r="V44" s="118"/>
      <c r="W44" s="37"/>
      <c r="X44" s="118"/>
      <c r="Y44" s="37"/>
      <c r="Z44" s="118"/>
      <c r="AA44" s="37"/>
    </row>
    <row r="45" spans="1:27" s="17" customFormat="1" ht="15">
      <c r="A45" s="177"/>
      <c r="B45" s="133" t="str">
        <f>'Bureaux de vote'!B227</f>
        <v>PUKAPUKA</v>
      </c>
      <c r="C45" s="133">
        <v>1</v>
      </c>
      <c r="D45" s="155">
        <f>'Bureaux de vote'!D227</f>
        <v>124</v>
      </c>
      <c r="E45" s="155">
        <f>'Bureaux de vote'!E227</f>
        <v>95</v>
      </c>
      <c r="F45" s="155">
        <f>'Bureaux de vote'!F227</f>
        <v>29</v>
      </c>
      <c r="G45" s="154">
        <f>'Bureaux de vote'!G227</f>
        <v>76.61290322580645</v>
      </c>
      <c r="H45" s="155">
        <f>'Bureaux de vote'!H227</f>
        <v>0</v>
      </c>
      <c r="I45" s="156">
        <f>'Bureaux de vote'!I227</f>
        <v>95</v>
      </c>
      <c r="J45" s="121">
        <f>'Bureaux de vote'!J227</f>
        <v>16</v>
      </c>
      <c r="K45" s="42">
        <f>'Bureaux de vote'!K227</f>
        <v>16.842105263157894</v>
      </c>
      <c r="L45" s="121">
        <f>'Bureaux de vote'!L227</f>
        <v>69</v>
      </c>
      <c r="M45" s="42">
        <f>'Bureaux de vote'!M227</f>
        <v>72.63157894736842</v>
      </c>
      <c r="N45" s="121">
        <f>'Bureaux de vote'!N227</f>
        <v>10</v>
      </c>
      <c r="O45" s="42">
        <f>'Bureaux de vote'!O227</f>
        <v>10.526315789473683</v>
      </c>
      <c r="P45" s="118"/>
      <c r="Q45" s="37"/>
      <c r="R45" s="118"/>
      <c r="S45" s="37"/>
      <c r="T45" s="118"/>
      <c r="U45" s="37"/>
      <c r="V45" s="118"/>
      <c r="W45" s="37"/>
      <c r="X45" s="118"/>
      <c r="Y45" s="37"/>
      <c r="Z45" s="118"/>
      <c r="AA45" s="37"/>
    </row>
    <row r="46" spans="1:27" s="17" customFormat="1" ht="15">
      <c r="A46" s="177"/>
      <c r="B46" s="133" t="str">
        <f>'Bureaux de vote'!B229</f>
        <v>REAO</v>
      </c>
      <c r="C46" s="133">
        <v>2</v>
      </c>
      <c r="D46" s="155">
        <f>'Bureaux de vote'!D229</f>
        <v>458</v>
      </c>
      <c r="E46" s="155">
        <f>'Bureaux de vote'!E229</f>
        <v>349</v>
      </c>
      <c r="F46" s="155">
        <f>'Bureaux de vote'!F229</f>
        <v>109</v>
      </c>
      <c r="G46" s="154">
        <f>'Bureaux de vote'!G229</f>
        <v>76.2008733624454</v>
      </c>
      <c r="H46" s="155">
        <f>'Bureaux de vote'!H229</f>
        <v>2</v>
      </c>
      <c r="I46" s="156">
        <f>'Bureaux de vote'!I229</f>
        <v>347</v>
      </c>
      <c r="J46" s="121">
        <f>'Bureaux de vote'!J229</f>
        <v>42</v>
      </c>
      <c r="K46" s="42">
        <f>'Bureaux de vote'!K229</f>
        <v>12.103746397694524</v>
      </c>
      <c r="L46" s="121">
        <f>'Bureaux de vote'!L229</f>
        <v>222</v>
      </c>
      <c r="M46" s="42">
        <f>'Bureaux de vote'!M229</f>
        <v>63.976945244956774</v>
      </c>
      <c r="N46" s="121">
        <f>'Bureaux de vote'!N229</f>
        <v>83</v>
      </c>
      <c r="O46" s="42">
        <f>'Bureaux de vote'!O229</f>
        <v>23.919308357348704</v>
      </c>
      <c r="P46" s="118"/>
      <c r="Q46" s="37"/>
      <c r="R46" s="118"/>
      <c r="S46" s="37"/>
      <c r="T46" s="118"/>
      <c r="U46" s="37"/>
      <c r="V46" s="118"/>
      <c r="W46" s="37"/>
      <c r="X46" s="118"/>
      <c r="Y46" s="37"/>
      <c r="Z46" s="118"/>
      <c r="AA46" s="37"/>
    </row>
    <row r="47" spans="1:27" s="17" customFormat="1" ht="15">
      <c r="A47" s="177"/>
      <c r="B47" s="133" t="str">
        <f>'Bureaux de vote'!B232</f>
        <v>TATAKOTO</v>
      </c>
      <c r="C47" s="133">
        <v>1</v>
      </c>
      <c r="D47" s="155">
        <f>'Bureaux de vote'!D232</f>
        <v>183</v>
      </c>
      <c r="E47" s="155">
        <f>'Bureaux de vote'!E232</f>
        <v>170</v>
      </c>
      <c r="F47" s="155">
        <f>'Bureaux de vote'!F232</f>
        <v>13</v>
      </c>
      <c r="G47" s="154">
        <f>'Bureaux de vote'!G232</f>
        <v>92.89617486338798</v>
      </c>
      <c r="H47" s="155">
        <f>'Bureaux de vote'!H232</f>
        <v>0</v>
      </c>
      <c r="I47" s="156">
        <f>'Bureaux de vote'!I232</f>
        <v>170</v>
      </c>
      <c r="J47" s="121">
        <f>'Bureaux de vote'!J232</f>
        <v>3</v>
      </c>
      <c r="K47" s="42">
        <f>'Bureaux de vote'!K232</f>
        <v>1.7647058823529411</v>
      </c>
      <c r="L47" s="121">
        <f>'Bureaux de vote'!L232</f>
        <v>142</v>
      </c>
      <c r="M47" s="42">
        <f>'Bureaux de vote'!M232</f>
        <v>83.52941176470588</v>
      </c>
      <c r="N47" s="121">
        <f>'Bureaux de vote'!N232</f>
        <v>25</v>
      </c>
      <c r="O47" s="42">
        <f>'Bureaux de vote'!O232</f>
        <v>14.705882352941178</v>
      </c>
      <c r="P47" s="118"/>
      <c r="Q47" s="37"/>
      <c r="R47" s="118"/>
      <c r="S47" s="37"/>
      <c r="T47" s="118"/>
      <c r="U47" s="37"/>
      <c r="V47" s="118"/>
      <c r="W47" s="37"/>
      <c r="X47" s="118"/>
      <c r="Y47" s="37"/>
      <c r="Z47" s="118"/>
      <c r="AA47" s="37"/>
    </row>
    <row r="48" spans="1:27" s="17" customFormat="1" ht="15">
      <c r="A48" s="178"/>
      <c r="B48" s="157" t="str">
        <f>'Bureaux de vote'!B234</f>
        <v>TUREIA</v>
      </c>
      <c r="C48" s="157">
        <v>2</v>
      </c>
      <c r="D48" s="155">
        <f>'Bureaux de vote'!D234</f>
        <v>240</v>
      </c>
      <c r="E48" s="158">
        <f>'Bureaux de vote'!E234</f>
        <v>179</v>
      </c>
      <c r="F48" s="155">
        <f>'Bureaux de vote'!F234</f>
        <v>61</v>
      </c>
      <c r="G48" s="154">
        <f>'Bureaux de vote'!G234</f>
        <v>74.58333333333333</v>
      </c>
      <c r="H48" s="158">
        <f>'Bureaux de vote'!H234</f>
        <v>2</v>
      </c>
      <c r="I48" s="159">
        <f>'Bureaux de vote'!I234</f>
        <v>177</v>
      </c>
      <c r="J48" s="137">
        <f>'Bureaux de vote'!J234</f>
        <v>30</v>
      </c>
      <c r="K48" s="138">
        <f>'Bureaux de vote'!K234</f>
        <v>16.94915254237288</v>
      </c>
      <c r="L48" s="137">
        <f>'Bureaux de vote'!L234</f>
        <v>82</v>
      </c>
      <c r="M48" s="138">
        <f>'Bureaux de vote'!M234</f>
        <v>46.32768361581921</v>
      </c>
      <c r="N48" s="137">
        <f>'Bureaux de vote'!N234</f>
        <v>65</v>
      </c>
      <c r="O48" s="138">
        <f>'Bureaux de vote'!O234</f>
        <v>36.72316384180791</v>
      </c>
      <c r="P48" s="118"/>
      <c r="Q48" s="37"/>
      <c r="R48" s="118"/>
      <c r="S48" s="37"/>
      <c r="T48" s="118"/>
      <c r="U48" s="37"/>
      <c r="V48" s="118"/>
      <c r="W48" s="37"/>
      <c r="X48" s="118"/>
      <c r="Y48" s="37"/>
      <c r="Z48" s="118"/>
      <c r="AA48" s="37"/>
    </row>
    <row r="49" spans="1:31" ht="15">
      <c r="A49" s="29" t="s">
        <v>106</v>
      </c>
      <c r="B49" s="26"/>
      <c r="C49" s="23">
        <f>SUM(C50:C55)</f>
        <v>25</v>
      </c>
      <c r="D49" s="92">
        <f>SUM(D50:D55)</f>
        <v>7096</v>
      </c>
      <c r="E49" s="110">
        <f>SUM(E50:E55)</f>
        <v>5906</v>
      </c>
      <c r="F49" s="92">
        <f>D49-E49</f>
        <v>1190</v>
      </c>
      <c r="G49" s="32">
        <f>E49/D49*100</f>
        <v>83.22998872604283</v>
      </c>
      <c r="H49" s="92">
        <f>E49-I49</f>
        <v>35</v>
      </c>
      <c r="I49" s="97">
        <f>SUM(I50:I55)</f>
        <v>5871</v>
      </c>
      <c r="J49" s="110">
        <f>SUM(J50:J55)</f>
        <v>1732</v>
      </c>
      <c r="K49" s="31">
        <f>J49/$I49*100</f>
        <v>29.50093680803952</v>
      </c>
      <c r="L49" s="110">
        <f>SUM(L50:L55)</f>
        <v>2616</v>
      </c>
      <c r="M49" s="31">
        <f>L49/$I49*100</f>
        <v>44.55799693408278</v>
      </c>
      <c r="N49" s="110">
        <f>SUM(N50:N55)</f>
        <v>1523</v>
      </c>
      <c r="O49" s="31">
        <f>N49/$I49*100</f>
        <v>25.941066257877704</v>
      </c>
      <c r="P49" s="120"/>
      <c r="Q49" s="162"/>
      <c r="R49" s="120"/>
      <c r="S49" s="162"/>
      <c r="T49" s="120"/>
      <c r="U49" s="162"/>
      <c r="V49" s="120"/>
      <c r="W49" s="162"/>
      <c r="X49" s="120"/>
      <c r="Y49" s="162"/>
      <c r="Z49" s="120"/>
      <c r="AA49" s="162"/>
      <c r="AB49" s="17"/>
      <c r="AC49" s="17"/>
      <c r="AD49" s="17"/>
      <c r="AE49" s="17"/>
    </row>
    <row r="50" spans="1:27" s="17" customFormat="1" ht="15">
      <c r="A50" s="177" t="s">
        <v>102</v>
      </c>
      <c r="B50" s="166" t="str">
        <f>'Bureaux de vote'!B237</f>
        <v>FATU HIVA</v>
      </c>
      <c r="C50" s="166">
        <v>2</v>
      </c>
      <c r="D50" s="165">
        <f>'Bureaux de vote'!D237</f>
        <v>524</v>
      </c>
      <c r="E50" s="155">
        <f>'Bureaux de vote'!E237</f>
        <v>414</v>
      </c>
      <c r="F50" s="165">
        <f>'Bureaux de vote'!F237</f>
        <v>110</v>
      </c>
      <c r="G50" s="167">
        <f>'Bureaux de vote'!G237</f>
        <v>79.00763358778626</v>
      </c>
      <c r="H50" s="165">
        <f>'Bureaux de vote'!H237</f>
        <v>5</v>
      </c>
      <c r="I50" s="156">
        <f>'Bureaux de vote'!I237</f>
        <v>409</v>
      </c>
      <c r="J50" s="121">
        <f>'Bureaux de vote'!J237</f>
        <v>68</v>
      </c>
      <c r="K50" s="42">
        <f>'Bureaux de vote'!K237</f>
        <v>16.625916870415647</v>
      </c>
      <c r="L50" s="121">
        <f>'Bureaux de vote'!L237</f>
        <v>243</v>
      </c>
      <c r="M50" s="42">
        <f>'Bureaux de vote'!M237</f>
        <v>59.41320293398533</v>
      </c>
      <c r="N50" s="121">
        <f>'Bureaux de vote'!N237</f>
        <v>98</v>
      </c>
      <c r="O50" s="42">
        <f>'Bureaux de vote'!O237</f>
        <v>23.96088019559902</v>
      </c>
      <c r="P50" s="118"/>
      <c r="Q50" s="37"/>
      <c r="R50" s="118"/>
      <c r="S50" s="37"/>
      <c r="T50" s="118"/>
      <c r="U50" s="37"/>
      <c r="V50" s="118"/>
      <c r="W50" s="37"/>
      <c r="X50" s="118"/>
      <c r="Y50" s="37"/>
      <c r="Z50" s="118"/>
      <c r="AA50" s="37"/>
    </row>
    <row r="51" spans="1:27" s="17" customFormat="1" ht="15">
      <c r="A51" s="177"/>
      <c r="B51" s="133" t="str">
        <f>'Bureaux de vote'!B240</f>
        <v>HIVA OA</v>
      </c>
      <c r="C51" s="133">
        <v>6</v>
      </c>
      <c r="D51" s="155">
        <f>'Bureaux de vote'!D240</f>
        <v>1820</v>
      </c>
      <c r="E51" s="155">
        <f>'Bureaux de vote'!E240</f>
        <v>1527</v>
      </c>
      <c r="F51" s="155">
        <f>'Bureaux de vote'!F240</f>
        <v>293</v>
      </c>
      <c r="G51" s="154">
        <f>'Bureaux de vote'!G240</f>
        <v>83.9010989010989</v>
      </c>
      <c r="H51" s="155">
        <f>'Bureaux de vote'!H240</f>
        <v>6</v>
      </c>
      <c r="I51" s="156">
        <f>'Bureaux de vote'!I240</f>
        <v>1521</v>
      </c>
      <c r="J51" s="121">
        <f>'Bureaux de vote'!J240</f>
        <v>633</v>
      </c>
      <c r="K51" s="42">
        <f>'Bureaux de vote'!K240</f>
        <v>41.61735700197239</v>
      </c>
      <c r="L51" s="121">
        <f>'Bureaux de vote'!L240</f>
        <v>796</v>
      </c>
      <c r="M51" s="42">
        <f>'Bureaux de vote'!M240</f>
        <v>52.33399079552926</v>
      </c>
      <c r="N51" s="121">
        <f>'Bureaux de vote'!N240</f>
        <v>92</v>
      </c>
      <c r="O51" s="42">
        <f>'Bureaux de vote'!O240</f>
        <v>6.0486522024983564</v>
      </c>
      <c r="P51" s="118"/>
      <c r="Q51" s="37"/>
      <c r="R51" s="118"/>
      <c r="S51" s="37"/>
      <c r="T51" s="118"/>
      <c r="U51" s="37"/>
      <c r="V51" s="118"/>
      <c r="W51" s="37"/>
      <c r="X51" s="118"/>
      <c r="Y51" s="37"/>
      <c r="Z51" s="118"/>
      <c r="AA51" s="37"/>
    </row>
    <row r="52" spans="1:27" s="17" customFormat="1" ht="15">
      <c r="A52" s="177"/>
      <c r="B52" s="133" t="str">
        <f>'Bureaux de vote'!B247</f>
        <v>NUKU HIVA</v>
      </c>
      <c r="C52" s="133">
        <v>5</v>
      </c>
      <c r="D52" s="155">
        <f>'Bureaux de vote'!D247</f>
        <v>2126</v>
      </c>
      <c r="E52" s="155">
        <f>'Bureaux de vote'!E247</f>
        <v>1755</v>
      </c>
      <c r="F52" s="155">
        <f>'Bureaux de vote'!F247</f>
        <v>371</v>
      </c>
      <c r="G52" s="154">
        <f>'Bureaux de vote'!G247</f>
        <v>82.54938852304797</v>
      </c>
      <c r="H52" s="155">
        <f>'Bureaux de vote'!H247</f>
        <v>15</v>
      </c>
      <c r="I52" s="156">
        <f>'Bureaux de vote'!I247</f>
        <v>1740</v>
      </c>
      <c r="J52" s="121">
        <f>'Bureaux de vote'!J247</f>
        <v>691</v>
      </c>
      <c r="K52" s="42">
        <f>'Bureaux de vote'!K247</f>
        <v>39.712643678160916</v>
      </c>
      <c r="L52" s="121">
        <f>'Bureaux de vote'!L247</f>
        <v>692</v>
      </c>
      <c r="M52" s="42">
        <f>'Bureaux de vote'!M247</f>
        <v>39.770114942528735</v>
      </c>
      <c r="N52" s="121">
        <f>'Bureaux de vote'!N247</f>
        <v>357</v>
      </c>
      <c r="O52" s="42">
        <f>'Bureaux de vote'!O247</f>
        <v>20.517241379310345</v>
      </c>
      <c r="P52" s="118"/>
      <c r="Q52" s="37"/>
      <c r="R52" s="118"/>
      <c r="S52" s="37"/>
      <c r="T52" s="118"/>
      <c r="U52" s="37"/>
      <c r="V52" s="118"/>
      <c r="W52" s="37"/>
      <c r="X52" s="118"/>
      <c r="Y52" s="37"/>
      <c r="Z52" s="118"/>
      <c r="AA52" s="37"/>
    </row>
    <row r="53" spans="1:27" s="17" customFormat="1" ht="15">
      <c r="A53" s="177"/>
      <c r="B53" s="133" t="str">
        <f>'Bureaux de vote'!B253</f>
        <v>TAHUATA</v>
      </c>
      <c r="C53" s="133">
        <v>4</v>
      </c>
      <c r="D53" s="155">
        <f>'Bureaux de vote'!D253</f>
        <v>602</v>
      </c>
      <c r="E53" s="155">
        <f>'Bureaux de vote'!E253</f>
        <v>476</v>
      </c>
      <c r="F53" s="155">
        <f>'Bureaux de vote'!F253</f>
        <v>126</v>
      </c>
      <c r="G53" s="154">
        <f>'Bureaux de vote'!G253</f>
        <v>79.06976744186046</v>
      </c>
      <c r="H53" s="155">
        <f>'Bureaux de vote'!H253</f>
        <v>1</v>
      </c>
      <c r="I53" s="156">
        <f>'Bureaux de vote'!I253</f>
        <v>475</v>
      </c>
      <c r="J53" s="121">
        <f>'Bureaux de vote'!J253</f>
        <v>91</v>
      </c>
      <c r="K53" s="42">
        <f>'Bureaux de vote'!K253</f>
        <v>19.157894736842103</v>
      </c>
      <c r="L53" s="121">
        <f>'Bureaux de vote'!L253</f>
        <v>354</v>
      </c>
      <c r="M53" s="42">
        <f>'Bureaux de vote'!M253</f>
        <v>74.52631578947368</v>
      </c>
      <c r="N53" s="121">
        <f>'Bureaux de vote'!N253</f>
        <v>30</v>
      </c>
      <c r="O53" s="42">
        <f>'Bureaux de vote'!O253</f>
        <v>6.315789473684211</v>
      </c>
      <c r="P53" s="118"/>
      <c r="Q53" s="37"/>
      <c r="R53" s="118"/>
      <c r="S53" s="37"/>
      <c r="T53" s="118"/>
      <c r="U53" s="37"/>
      <c r="V53" s="118"/>
      <c r="W53" s="37"/>
      <c r="X53" s="118"/>
      <c r="Y53" s="37"/>
      <c r="Z53" s="118"/>
      <c r="AA53" s="37"/>
    </row>
    <row r="54" spans="1:27" s="17" customFormat="1" ht="15">
      <c r="A54" s="177"/>
      <c r="B54" s="133" t="str">
        <f>'Bureaux de vote'!B258</f>
        <v>UA HUKA</v>
      </c>
      <c r="C54" s="133">
        <v>2</v>
      </c>
      <c r="D54" s="155">
        <f>'Bureaux de vote'!D258</f>
        <v>497</v>
      </c>
      <c r="E54" s="155">
        <f>'Bureaux de vote'!E258</f>
        <v>408</v>
      </c>
      <c r="F54" s="155">
        <f>'Bureaux de vote'!F258</f>
        <v>89</v>
      </c>
      <c r="G54" s="154">
        <f>'Bureaux de vote'!G258</f>
        <v>82.09255533199196</v>
      </c>
      <c r="H54" s="155">
        <f>'Bureaux de vote'!H258</f>
        <v>0</v>
      </c>
      <c r="I54" s="156">
        <f>'Bureaux de vote'!I258</f>
        <v>408</v>
      </c>
      <c r="J54" s="121">
        <f>'Bureaux de vote'!J258</f>
        <v>62</v>
      </c>
      <c r="K54" s="42">
        <f>'Bureaux de vote'!K258</f>
        <v>15.196078431372548</v>
      </c>
      <c r="L54" s="121">
        <f>'Bureaux de vote'!L258</f>
        <v>131</v>
      </c>
      <c r="M54" s="42">
        <f>'Bureaux de vote'!M258</f>
        <v>32.1078431372549</v>
      </c>
      <c r="N54" s="121">
        <f>'Bureaux de vote'!N258</f>
        <v>215</v>
      </c>
      <c r="O54" s="42">
        <f>'Bureaux de vote'!O258</f>
        <v>52.69607843137255</v>
      </c>
      <c r="P54" s="118"/>
      <c r="Q54" s="37"/>
      <c r="R54" s="118"/>
      <c r="S54" s="37"/>
      <c r="T54" s="118"/>
      <c r="U54" s="37"/>
      <c r="V54" s="118"/>
      <c r="W54" s="37"/>
      <c r="X54" s="118"/>
      <c r="Y54" s="37"/>
      <c r="Z54" s="118"/>
      <c r="AA54" s="37"/>
    </row>
    <row r="55" spans="1:27" s="17" customFormat="1" ht="15">
      <c r="A55" s="178"/>
      <c r="B55" s="157" t="str">
        <f>'Bureaux de vote'!B261</f>
        <v>UA POU</v>
      </c>
      <c r="C55" s="157">
        <v>6</v>
      </c>
      <c r="D55" s="158">
        <f>'Bureaux de vote'!D261</f>
        <v>1527</v>
      </c>
      <c r="E55" s="158">
        <f>'Bureaux de vote'!E261</f>
        <v>1326</v>
      </c>
      <c r="F55" s="155">
        <f>'Bureaux de vote'!F261</f>
        <v>201</v>
      </c>
      <c r="G55" s="160">
        <f>'Bureaux de vote'!G261</f>
        <v>86.83693516699411</v>
      </c>
      <c r="H55" s="155">
        <f>'Bureaux de vote'!H261</f>
        <v>8</v>
      </c>
      <c r="I55" s="159">
        <f>'Bureaux de vote'!I261</f>
        <v>1318</v>
      </c>
      <c r="J55" s="137">
        <f>'Bureaux de vote'!J261</f>
        <v>187</v>
      </c>
      <c r="K55" s="42">
        <f>'Bureaux de vote'!K261</f>
        <v>14.188163884673749</v>
      </c>
      <c r="L55" s="137">
        <f>'Bureaux de vote'!L261</f>
        <v>400</v>
      </c>
      <c r="M55" s="42">
        <f>'Bureaux de vote'!M261</f>
        <v>30.349013657056144</v>
      </c>
      <c r="N55" s="137">
        <f>'Bureaux de vote'!N261</f>
        <v>731</v>
      </c>
      <c r="O55" s="42">
        <f>'Bureaux de vote'!O261</f>
        <v>55.46282245827011</v>
      </c>
      <c r="P55" s="118"/>
      <c r="Q55" s="37"/>
      <c r="R55" s="118"/>
      <c r="S55" s="37"/>
      <c r="T55" s="118"/>
      <c r="U55" s="37"/>
      <c r="V55" s="118"/>
      <c r="W55" s="37"/>
      <c r="X55" s="118"/>
      <c r="Y55" s="37"/>
      <c r="Z55" s="118"/>
      <c r="AA55" s="37"/>
    </row>
    <row r="56" spans="1:31" ht="15">
      <c r="A56" s="27" t="s">
        <v>107</v>
      </c>
      <c r="B56" s="25"/>
      <c r="C56" s="23">
        <f>SUM(C57:C61)</f>
        <v>14</v>
      </c>
      <c r="D56" s="110">
        <f>SUM(D57:D61)</f>
        <v>5355</v>
      </c>
      <c r="E56" s="110">
        <f>SUM(E57:E61)</f>
        <v>4471</v>
      </c>
      <c r="F56" s="92">
        <f>D56-E56</f>
        <v>884</v>
      </c>
      <c r="G56" s="32">
        <f>E56/D56*100</f>
        <v>83.4920634920635</v>
      </c>
      <c r="H56" s="92">
        <f>E56-I56</f>
        <v>30</v>
      </c>
      <c r="I56" s="97">
        <f>SUM(I57:I61)</f>
        <v>4441</v>
      </c>
      <c r="J56" s="110">
        <f>SUM(J57:J61)</f>
        <v>1391</v>
      </c>
      <c r="K56" s="31">
        <f>J56/$I56*100</f>
        <v>31.32177437514073</v>
      </c>
      <c r="L56" s="110">
        <f>SUM(L57:L61)</f>
        <v>2614</v>
      </c>
      <c r="M56" s="31">
        <f>L56/$I56*100</f>
        <v>58.86061697815808</v>
      </c>
      <c r="N56" s="110">
        <f>SUM(N57:N61)</f>
        <v>436</v>
      </c>
      <c r="O56" s="31">
        <f>N56/$I56*100</f>
        <v>9.817608646701194</v>
      </c>
      <c r="P56" s="120"/>
      <c r="Q56" s="162"/>
      <c r="R56" s="120"/>
      <c r="S56" s="162"/>
      <c r="T56" s="120"/>
      <c r="U56" s="162"/>
      <c r="V56" s="120"/>
      <c r="W56" s="162"/>
      <c r="X56" s="120"/>
      <c r="Y56" s="162"/>
      <c r="Z56" s="120"/>
      <c r="AA56" s="162"/>
      <c r="AB56" s="17"/>
      <c r="AC56" s="17"/>
      <c r="AD56" s="17"/>
      <c r="AE56" s="17"/>
    </row>
    <row r="57" spans="1:27" s="17" customFormat="1" ht="15">
      <c r="A57" s="177" t="s">
        <v>103</v>
      </c>
      <c r="B57" s="133" t="str">
        <f>'Bureaux de vote'!B268</f>
        <v>RAIVAVAE</v>
      </c>
      <c r="C57" s="133">
        <v>4</v>
      </c>
      <c r="D57" s="155">
        <f>'Bureaux de vote'!D268</f>
        <v>881</v>
      </c>
      <c r="E57" s="155">
        <f>'Bureaux de vote'!E268</f>
        <v>639</v>
      </c>
      <c r="F57" s="165">
        <f>'Bureaux de vote'!F268</f>
        <v>242</v>
      </c>
      <c r="G57" s="167">
        <f>'Bureaux de vote'!G268</f>
        <v>72.53121452894437</v>
      </c>
      <c r="H57" s="165">
        <f>'Bureaux de vote'!H268</f>
        <v>9</v>
      </c>
      <c r="I57" s="156">
        <f>'Bureaux de vote'!I268</f>
        <v>630</v>
      </c>
      <c r="J57" s="121">
        <f>'Bureaux de vote'!J268</f>
        <v>303</v>
      </c>
      <c r="K57" s="42">
        <f>'Bureaux de vote'!K268</f>
        <v>48.095238095238095</v>
      </c>
      <c r="L57" s="121">
        <f>'Bureaux de vote'!L268</f>
        <v>293</v>
      </c>
      <c r="M57" s="42">
        <f>'Bureaux de vote'!M268</f>
        <v>46.507936507936506</v>
      </c>
      <c r="N57" s="121">
        <f>'Bureaux de vote'!N268</f>
        <v>34</v>
      </c>
      <c r="O57" s="42">
        <f>'Bureaux de vote'!O268</f>
        <v>5.396825396825397</v>
      </c>
      <c r="P57" s="118"/>
      <c r="Q57" s="37"/>
      <c r="R57" s="118"/>
      <c r="S57" s="37"/>
      <c r="T57" s="118"/>
      <c r="U57" s="37"/>
      <c r="V57" s="118"/>
      <c r="W57" s="37"/>
      <c r="X57" s="118"/>
      <c r="Y57" s="37"/>
      <c r="Z57" s="118"/>
      <c r="AA57" s="37"/>
    </row>
    <row r="58" spans="1:27" s="17" customFormat="1" ht="15">
      <c r="A58" s="177"/>
      <c r="B58" s="133" t="str">
        <f>'Bureaux de vote'!B273</f>
        <v>RAPA</v>
      </c>
      <c r="C58" s="133">
        <v>1</v>
      </c>
      <c r="D58" s="155">
        <f>'Bureaux de vote'!D273</f>
        <v>398</v>
      </c>
      <c r="E58" s="155">
        <f>'Bureaux de vote'!E273</f>
        <v>358</v>
      </c>
      <c r="F58" s="155">
        <f>'Bureaux de vote'!F273</f>
        <v>40</v>
      </c>
      <c r="G58" s="154">
        <f>'Bureaux de vote'!G273</f>
        <v>89.9497487437186</v>
      </c>
      <c r="H58" s="155">
        <f>'Bureaux de vote'!H273</f>
        <v>0</v>
      </c>
      <c r="I58" s="156">
        <f>'Bureaux de vote'!I273</f>
        <v>358</v>
      </c>
      <c r="J58" s="121">
        <f>'Bureaux de vote'!J273</f>
        <v>33</v>
      </c>
      <c r="K58" s="42">
        <f>'Bureaux de vote'!K273</f>
        <v>9.217877094972067</v>
      </c>
      <c r="L58" s="121">
        <f>'Bureaux de vote'!L273</f>
        <v>324</v>
      </c>
      <c r="M58" s="42">
        <f>'Bureaux de vote'!M273</f>
        <v>90.5027932960894</v>
      </c>
      <c r="N58" s="121">
        <f>'Bureaux de vote'!N273</f>
        <v>1</v>
      </c>
      <c r="O58" s="42">
        <f>'Bureaux de vote'!O273</f>
        <v>0.27932960893854747</v>
      </c>
      <c r="P58" s="118"/>
      <c r="Q58" s="37"/>
      <c r="R58" s="118"/>
      <c r="S58" s="37"/>
      <c r="T58" s="118"/>
      <c r="U58" s="37"/>
      <c r="V58" s="118"/>
      <c r="W58" s="37"/>
      <c r="X58" s="118"/>
      <c r="Y58" s="37"/>
      <c r="Z58" s="118"/>
      <c r="AA58" s="37"/>
    </row>
    <row r="59" spans="1:27" s="17" customFormat="1" ht="15">
      <c r="A59" s="177"/>
      <c r="B59" s="133" t="str">
        <f>'Bureaux de vote'!B275</f>
        <v>RIMATARA</v>
      </c>
      <c r="C59" s="133">
        <v>3</v>
      </c>
      <c r="D59" s="155">
        <f>'Bureaux de vote'!D275</f>
        <v>692</v>
      </c>
      <c r="E59" s="155">
        <f>'Bureaux de vote'!E275</f>
        <v>627</v>
      </c>
      <c r="F59" s="155">
        <f>'Bureaux de vote'!F275</f>
        <v>65</v>
      </c>
      <c r="G59" s="154">
        <f>'Bureaux de vote'!G275</f>
        <v>90.60693641618496</v>
      </c>
      <c r="H59" s="155">
        <f>'Bureaux de vote'!H275</f>
        <v>4</v>
      </c>
      <c r="I59" s="156">
        <f>'Bureaux de vote'!I275</f>
        <v>623</v>
      </c>
      <c r="J59" s="121">
        <f>'Bureaux de vote'!J275</f>
        <v>182</v>
      </c>
      <c r="K59" s="42">
        <f>'Bureaux de vote'!K275</f>
        <v>29.213483146067414</v>
      </c>
      <c r="L59" s="121">
        <f>'Bureaux de vote'!L275</f>
        <v>308</v>
      </c>
      <c r="M59" s="42">
        <f>'Bureaux de vote'!M275</f>
        <v>49.43820224719101</v>
      </c>
      <c r="N59" s="121">
        <f>'Bureaux de vote'!N275</f>
        <v>133</v>
      </c>
      <c r="O59" s="42">
        <f>'Bureaux de vote'!O275</f>
        <v>21.34831460674157</v>
      </c>
      <c r="P59" s="118"/>
      <c r="Q59" s="37"/>
      <c r="R59" s="118"/>
      <c r="S59" s="37"/>
      <c r="T59" s="118"/>
      <c r="U59" s="37"/>
      <c r="V59" s="118"/>
      <c r="W59" s="37"/>
      <c r="X59" s="118"/>
      <c r="Y59" s="37"/>
      <c r="Z59" s="118"/>
      <c r="AA59" s="37"/>
    </row>
    <row r="60" spans="1:27" s="17" customFormat="1" ht="15">
      <c r="A60" s="177"/>
      <c r="B60" s="133" t="str">
        <f>'Bureaux de vote'!B279</f>
        <v>RURUTU</v>
      </c>
      <c r="C60" s="133">
        <v>3</v>
      </c>
      <c r="D60" s="155">
        <f>'Bureaux de vote'!D279</f>
        <v>1829</v>
      </c>
      <c r="E60" s="155">
        <f>'Bureaux de vote'!E279</f>
        <v>1510</v>
      </c>
      <c r="F60" s="155">
        <f>'Bureaux de vote'!F279</f>
        <v>319</v>
      </c>
      <c r="G60" s="154">
        <f>'Bureaux de vote'!G279</f>
        <v>82.5587752870421</v>
      </c>
      <c r="H60" s="155">
        <f>'Bureaux de vote'!H279</f>
        <v>10</v>
      </c>
      <c r="I60" s="156">
        <f>'Bureaux de vote'!I279</f>
        <v>1500</v>
      </c>
      <c r="J60" s="121">
        <f>'Bureaux de vote'!J279</f>
        <v>470</v>
      </c>
      <c r="K60" s="42">
        <f>'Bureaux de vote'!K279</f>
        <v>31.333333333333336</v>
      </c>
      <c r="L60" s="121">
        <f>'Bureaux de vote'!L279</f>
        <v>929</v>
      </c>
      <c r="M60" s="42">
        <f>'Bureaux de vote'!M279</f>
        <v>61.93333333333333</v>
      </c>
      <c r="N60" s="121">
        <f>'Bureaux de vote'!N279</f>
        <v>101</v>
      </c>
      <c r="O60" s="42">
        <f>'Bureaux de vote'!O279</f>
        <v>6.7333333333333325</v>
      </c>
      <c r="P60" s="118"/>
      <c r="Q60" s="37"/>
      <c r="R60" s="118"/>
      <c r="S60" s="37"/>
      <c r="T60" s="118"/>
      <c r="U60" s="37"/>
      <c r="V60" s="118"/>
      <c r="W60" s="37"/>
      <c r="X60" s="118"/>
      <c r="Y60" s="37"/>
      <c r="Z60" s="118"/>
      <c r="AA60" s="37"/>
    </row>
    <row r="61" spans="1:27" s="17" customFormat="1" ht="15">
      <c r="A61" s="177"/>
      <c r="B61" s="133" t="str">
        <f>'Bureaux de vote'!B283</f>
        <v>TUBUAI</v>
      </c>
      <c r="C61" s="133">
        <v>3</v>
      </c>
      <c r="D61" s="155">
        <f>'Bureaux de vote'!D283</f>
        <v>1555</v>
      </c>
      <c r="E61" s="155">
        <f>'Bureaux de vote'!E283</f>
        <v>1337</v>
      </c>
      <c r="F61" s="155">
        <f>'Bureaux de vote'!F283</f>
        <v>218</v>
      </c>
      <c r="G61" s="154">
        <f>'Bureaux de vote'!G283</f>
        <v>85.98070739549838</v>
      </c>
      <c r="H61" s="155">
        <f>'Bureaux de vote'!H283</f>
        <v>7</v>
      </c>
      <c r="I61" s="156">
        <f>'Bureaux de vote'!I283</f>
        <v>1330</v>
      </c>
      <c r="J61" s="121">
        <f>'Bureaux de vote'!J283</f>
        <v>403</v>
      </c>
      <c r="K61" s="42">
        <f>'Bureaux de vote'!K283</f>
        <v>30.30075187969925</v>
      </c>
      <c r="L61" s="121">
        <f>'Bureaux de vote'!L283</f>
        <v>760</v>
      </c>
      <c r="M61" s="42">
        <f>'Bureaux de vote'!M283</f>
        <v>57.14285714285714</v>
      </c>
      <c r="N61" s="121">
        <f>'Bureaux de vote'!N283</f>
        <v>167</v>
      </c>
      <c r="O61" s="42">
        <f>'Bureaux de vote'!O283</f>
        <v>12.556390977443609</v>
      </c>
      <c r="P61" s="118"/>
      <c r="Q61" s="37"/>
      <c r="R61" s="118"/>
      <c r="S61" s="37"/>
      <c r="T61" s="118"/>
      <c r="U61" s="37"/>
      <c r="V61" s="118"/>
      <c r="W61" s="37"/>
      <c r="X61" s="118"/>
      <c r="Y61" s="37"/>
      <c r="Z61" s="118"/>
      <c r="AA61" s="37"/>
    </row>
    <row r="62" spans="4:29" ht="15">
      <c r="D62" s="93"/>
      <c r="E62" s="93"/>
      <c r="F62" s="93"/>
      <c r="H62" s="93"/>
      <c r="I62" s="93"/>
      <c r="P62" s="118"/>
      <c r="Q62" s="18"/>
      <c r="R62" s="118"/>
      <c r="S62" s="18"/>
      <c r="T62" s="118"/>
      <c r="U62" s="18"/>
      <c r="V62" s="118"/>
      <c r="W62" s="18"/>
      <c r="X62" s="118"/>
      <c r="Y62" s="18"/>
      <c r="Z62" s="118"/>
      <c r="AA62" s="18"/>
      <c r="AB62" s="17"/>
      <c r="AC62" s="17"/>
    </row>
    <row r="63" spans="4:29" ht="15">
      <c r="D63" s="93"/>
      <c r="E63" s="93"/>
      <c r="F63" s="93"/>
      <c r="H63" s="93"/>
      <c r="I63" s="93"/>
      <c r="P63" s="118"/>
      <c r="Q63" s="18"/>
      <c r="R63" s="118"/>
      <c r="S63" s="18"/>
      <c r="T63" s="118"/>
      <c r="U63" s="18"/>
      <c r="V63" s="118"/>
      <c r="W63" s="18"/>
      <c r="X63" s="118"/>
      <c r="Y63" s="18"/>
      <c r="Z63" s="118"/>
      <c r="AA63" s="18"/>
      <c r="AB63" s="17"/>
      <c r="AC63" s="17"/>
    </row>
    <row r="64" spans="4:27" ht="15">
      <c r="D64" s="93"/>
      <c r="E64" s="93"/>
      <c r="F64" s="93"/>
      <c r="H64" s="93"/>
      <c r="I64" s="93"/>
      <c r="P64" s="115"/>
      <c r="Q64" s="75"/>
      <c r="R64" s="115"/>
      <c r="S64" s="75"/>
      <c r="T64" s="115"/>
      <c r="U64" s="75"/>
      <c r="V64" s="115"/>
      <c r="W64" s="75"/>
      <c r="X64" s="115"/>
      <c r="Y64" s="75"/>
      <c r="Z64" s="115"/>
      <c r="AA64" s="75"/>
    </row>
    <row r="65" spans="1:27" ht="43.5" customHeight="1">
      <c r="A65" s="5"/>
      <c r="D65" s="93"/>
      <c r="E65" s="93"/>
      <c r="F65" s="93"/>
      <c r="H65" s="93"/>
      <c r="I65" s="93"/>
      <c r="J65" s="175" t="str">
        <f>'Bureaux de vote'!J4:K4</f>
        <v>Liste 1 UPLD</v>
      </c>
      <c r="K65" s="175"/>
      <c r="L65" s="175" t="str">
        <f>'Bureaux de vote'!L4:M4</f>
        <v>Liste 2 Tahoeraa Huiraatira</v>
      </c>
      <c r="M65" s="175"/>
      <c r="N65" s="175" t="str">
        <f>'Bureaux de vote'!N4:O4</f>
        <v>Liste 3                                  A Ti'a Porinetia</v>
      </c>
      <c r="O65" s="175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</row>
    <row r="66" spans="1:27" ht="45">
      <c r="A66" s="57"/>
      <c r="B66" s="65" t="s">
        <v>85</v>
      </c>
      <c r="C66" s="64" t="s">
        <v>87</v>
      </c>
      <c r="D66" s="94" t="s">
        <v>90</v>
      </c>
      <c r="E66" s="94" t="s">
        <v>91</v>
      </c>
      <c r="F66" s="94" t="s">
        <v>74</v>
      </c>
      <c r="G66" s="64" t="s">
        <v>76</v>
      </c>
      <c r="H66" s="94" t="s">
        <v>75</v>
      </c>
      <c r="I66" s="112" t="s">
        <v>81</v>
      </c>
      <c r="J66" s="106" t="s">
        <v>77</v>
      </c>
      <c r="K66" s="46" t="s">
        <v>5</v>
      </c>
      <c r="L66" s="106" t="s">
        <v>77</v>
      </c>
      <c r="M66" s="46" t="s">
        <v>5</v>
      </c>
      <c r="N66" s="106" t="s">
        <v>77</v>
      </c>
      <c r="O66" s="46" t="s">
        <v>5</v>
      </c>
      <c r="P66" s="144"/>
      <c r="Q66" s="145"/>
      <c r="R66" s="144"/>
      <c r="S66" s="145"/>
      <c r="T66" s="144"/>
      <c r="U66" s="145"/>
      <c r="V66" s="144"/>
      <c r="W66" s="145"/>
      <c r="X66" s="144"/>
      <c r="Y66" s="145"/>
      <c r="Z66" s="144"/>
      <c r="AA66" s="145"/>
    </row>
    <row r="67" spans="1:27" ht="15">
      <c r="A67" s="62" t="str">
        <f>A6</f>
        <v>1ère SECTION DES ÎLES DU VENT</v>
      </c>
      <c r="B67" s="60">
        <v>4</v>
      </c>
      <c r="C67" s="60">
        <f aca="true" t="shared" si="0" ref="C67:O67">C6</f>
        <v>41</v>
      </c>
      <c r="D67" s="95">
        <f t="shared" si="0"/>
        <v>48775</v>
      </c>
      <c r="E67" s="95">
        <f t="shared" si="0"/>
        <v>34048</v>
      </c>
      <c r="F67" s="95">
        <f t="shared" si="0"/>
        <v>14727</v>
      </c>
      <c r="G67" s="61">
        <f t="shared" si="0"/>
        <v>69.8062532034854</v>
      </c>
      <c r="H67" s="95">
        <f t="shared" si="0"/>
        <v>353</v>
      </c>
      <c r="I67" s="99">
        <f t="shared" si="0"/>
        <v>33695</v>
      </c>
      <c r="J67" s="107">
        <f t="shared" si="0"/>
        <v>8226</v>
      </c>
      <c r="K67" s="33">
        <f t="shared" si="0"/>
        <v>24.41311767324529</v>
      </c>
      <c r="L67" s="107">
        <f t="shared" si="0"/>
        <v>16313</v>
      </c>
      <c r="M67" s="34">
        <f t="shared" si="0"/>
        <v>48.413711233120644</v>
      </c>
      <c r="N67" s="107">
        <f t="shared" si="0"/>
        <v>9156</v>
      </c>
      <c r="O67" s="33">
        <f t="shared" si="0"/>
        <v>27.173171093634068</v>
      </c>
      <c r="P67" s="146"/>
      <c r="Q67" s="142"/>
      <c r="R67" s="146"/>
      <c r="S67" s="142"/>
      <c r="T67" s="146"/>
      <c r="U67" s="142"/>
      <c r="V67" s="146"/>
      <c r="W67" s="142"/>
      <c r="X67" s="146"/>
      <c r="Y67" s="142"/>
      <c r="Z67" s="146"/>
      <c r="AA67" s="142"/>
    </row>
    <row r="68" spans="1:27" ht="15">
      <c r="A68" s="62" t="str">
        <f>A11</f>
        <v>2ème SECTION DES ÎLES DU VENT</v>
      </c>
      <c r="B68" s="60">
        <v>7</v>
      </c>
      <c r="C68" s="60">
        <f aca="true" t="shared" si="1" ref="C68:O68">C11</f>
        <v>48</v>
      </c>
      <c r="D68" s="95">
        <f t="shared" si="1"/>
        <v>55709</v>
      </c>
      <c r="E68" s="95">
        <f t="shared" si="1"/>
        <v>38583</v>
      </c>
      <c r="F68" s="95">
        <f t="shared" si="1"/>
        <v>17126</v>
      </c>
      <c r="G68" s="61">
        <f t="shared" si="1"/>
        <v>69.25810910265847</v>
      </c>
      <c r="H68" s="95">
        <f t="shared" si="1"/>
        <v>436</v>
      </c>
      <c r="I68" s="100">
        <f t="shared" si="1"/>
        <v>38147</v>
      </c>
      <c r="J68" s="107">
        <f t="shared" si="1"/>
        <v>11496</v>
      </c>
      <c r="K68" s="33">
        <f t="shared" si="1"/>
        <v>30.136052638477466</v>
      </c>
      <c r="L68" s="107">
        <f t="shared" si="1"/>
        <v>18361</v>
      </c>
      <c r="M68" s="33">
        <f t="shared" si="1"/>
        <v>48.13222533882088</v>
      </c>
      <c r="N68" s="107">
        <f t="shared" si="1"/>
        <v>8290</v>
      </c>
      <c r="O68" s="33">
        <f t="shared" si="1"/>
        <v>21.731722022701653</v>
      </c>
      <c r="P68" s="146"/>
      <c r="Q68" s="142"/>
      <c r="R68" s="146"/>
      <c r="S68" s="142"/>
      <c r="T68" s="146"/>
      <c r="U68" s="142"/>
      <c r="V68" s="146"/>
      <c r="W68" s="142"/>
      <c r="X68" s="146"/>
      <c r="Y68" s="142"/>
      <c r="Z68" s="146"/>
      <c r="AA68" s="142"/>
    </row>
    <row r="69" spans="1:27" ht="15">
      <c r="A69" s="62" t="str">
        <f>A19</f>
        <v>3ème SECTION DES ÎLES DU VENT</v>
      </c>
      <c r="B69" s="60">
        <v>2</v>
      </c>
      <c r="C69" s="60">
        <f aca="true" t="shared" si="2" ref="C69:O69">C19</f>
        <v>28</v>
      </c>
      <c r="D69" s="95">
        <f t="shared" si="2"/>
        <v>34994</v>
      </c>
      <c r="E69" s="95">
        <f t="shared" si="2"/>
        <v>25793</v>
      </c>
      <c r="F69" s="95">
        <f t="shared" si="2"/>
        <v>9201</v>
      </c>
      <c r="G69" s="61">
        <f t="shared" si="2"/>
        <v>73.70692118648911</v>
      </c>
      <c r="H69" s="95">
        <f t="shared" si="2"/>
        <v>289</v>
      </c>
      <c r="I69" s="100">
        <f t="shared" si="2"/>
        <v>25504</v>
      </c>
      <c r="J69" s="107">
        <f t="shared" si="2"/>
        <v>8934</v>
      </c>
      <c r="K69" s="33">
        <f t="shared" si="2"/>
        <v>35.02979924717691</v>
      </c>
      <c r="L69" s="107">
        <f t="shared" si="2"/>
        <v>9687</v>
      </c>
      <c r="M69" s="33">
        <f t="shared" si="2"/>
        <v>37.982277289836894</v>
      </c>
      <c r="N69" s="107">
        <f t="shared" si="2"/>
        <v>6883</v>
      </c>
      <c r="O69" s="33">
        <f t="shared" si="2"/>
        <v>26.987923462986195</v>
      </c>
      <c r="P69" s="146"/>
      <c r="Q69" s="142"/>
      <c r="R69" s="146"/>
      <c r="S69" s="142"/>
      <c r="T69" s="146"/>
      <c r="U69" s="142"/>
      <c r="V69" s="146"/>
      <c r="W69" s="142"/>
      <c r="X69" s="146"/>
      <c r="Y69" s="142"/>
      <c r="Z69" s="146"/>
      <c r="AA69" s="142"/>
    </row>
    <row r="70" spans="1:27" ht="15">
      <c r="A70" s="62" t="str">
        <f>A22</f>
        <v>SECTION DES ÎLES SOUS LE VENT</v>
      </c>
      <c r="B70" s="60">
        <v>7</v>
      </c>
      <c r="C70" s="60">
        <f aca="true" t="shared" si="3" ref="C70:O70">C22</f>
        <v>34</v>
      </c>
      <c r="D70" s="95">
        <f t="shared" si="3"/>
        <v>26699</v>
      </c>
      <c r="E70" s="95">
        <f t="shared" si="3"/>
        <v>20745</v>
      </c>
      <c r="F70" s="95">
        <f t="shared" si="3"/>
        <v>5954</v>
      </c>
      <c r="G70" s="61">
        <f t="shared" si="3"/>
        <v>77.69953930858834</v>
      </c>
      <c r="H70" s="95">
        <f t="shared" si="3"/>
        <v>163</v>
      </c>
      <c r="I70" s="100">
        <f t="shared" si="3"/>
        <v>20582</v>
      </c>
      <c r="J70" s="107">
        <f t="shared" si="3"/>
        <v>6032</v>
      </c>
      <c r="K70" s="33">
        <f t="shared" si="3"/>
        <v>29.307161597512387</v>
      </c>
      <c r="L70" s="107">
        <f t="shared" si="3"/>
        <v>7245</v>
      </c>
      <c r="M70" s="33">
        <f t="shared" si="3"/>
        <v>35.20066077154795</v>
      </c>
      <c r="N70" s="107">
        <f t="shared" si="3"/>
        <v>7305</v>
      </c>
      <c r="O70" s="33">
        <f t="shared" si="3"/>
        <v>35.49217763093966</v>
      </c>
      <c r="P70" s="146"/>
      <c r="Q70" s="142"/>
      <c r="R70" s="146"/>
      <c r="S70" s="142"/>
      <c r="T70" s="146"/>
      <c r="U70" s="142"/>
      <c r="V70" s="146"/>
      <c r="W70" s="142"/>
      <c r="X70" s="146"/>
      <c r="Y70" s="142"/>
      <c r="Z70" s="146"/>
      <c r="AA70" s="142"/>
    </row>
    <row r="71" spans="1:27" ht="15">
      <c r="A71" s="62" t="str">
        <f>A30</f>
        <v>SECTION DES TUAMOTU OUEST</v>
      </c>
      <c r="B71" s="60">
        <v>5</v>
      </c>
      <c r="C71" s="60">
        <f aca="true" t="shared" si="4" ref="C71:O71">C30</f>
        <v>17</v>
      </c>
      <c r="D71" s="95">
        <f t="shared" si="4"/>
        <v>7495</v>
      </c>
      <c r="E71" s="95">
        <f t="shared" si="4"/>
        <v>5663</v>
      </c>
      <c r="F71" s="95">
        <f t="shared" si="4"/>
        <v>1832</v>
      </c>
      <c r="G71" s="61">
        <f t="shared" si="4"/>
        <v>75.55703802535024</v>
      </c>
      <c r="H71" s="95">
        <f t="shared" si="4"/>
        <v>47</v>
      </c>
      <c r="I71" s="100">
        <f t="shared" si="4"/>
        <v>5616</v>
      </c>
      <c r="J71" s="107">
        <f t="shared" si="4"/>
        <v>1705</v>
      </c>
      <c r="K71" s="33">
        <f t="shared" si="4"/>
        <v>30.35968660968661</v>
      </c>
      <c r="L71" s="107">
        <f t="shared" si="4"/>
        <v>2885</v>
      </c>
      <c r="M71" s="33">
        <f t="shared" si="4"/>
        <v>51.37108262108262</v>
      </c>
      <c r="N71" s="107">
        <f t="shared" si="4"/>
        <v>1026</v>
      </c>
      <c r="O71" s="33">
        <f t="shared" si="4"/>
        <v>18.269230769230766</v>
      </c>
      <c r="P71" s="146"/>
      <c r="Q71" s="142"/>
      <c r="R71" s="146"/>
      <c r="S71" s="142"/>
      <c r="T71" s="146"/>
      <c r="U71" s="142"/>
      <c r="V71" s="146"/>
      <c r="W71" s="142"/>
      <c r="X71" s="146"/>
      <c r="Y71" s="142"/>
      <c r="Z71" s="146"/>
      <c r="AA71" s="142"/>
    </row>
    <row r="72" spans="1:27" ht="15">
      <c r="A72" s="62" t="str">
        <f>A36</f>
        <v>SECTION DES TUAMOTU EST ET GAMBIER</v>
      </c>
      <c r="B72" s="60">
        <v>12</v>
      </c>
      <c r="C72" s="60">
        <f aca="true" t="shared" si="5" ref="C72:O72">C36</f>
        <v>26</v>
      </c>
      <c r="D72" s="95">
        <f t="shared" si="5"/>
        <v>5676</v>
      </c>
      <c r="E72" s="95">
        <f t="shared" si="5"/>
        <v>4405</v>
      </c>
      <c r="F72" s="95">
        <f t="shared" si="5"/>
        <v>1271</v>
      </c>
      <c r="G72" s="61">
        <f t="shared" si="5"/>
        <v>77.60747004933052</v>
      </c>
      <c r="H72" s="95">
        <f t="shared" si="5"/>
        <v>66</v>
      </c>
      <c r="I72" s="100">
        <f t="shared" si="5"/>
        <v>4339</v>
      </c>
      <c r="J72" s="107">
        <f t="shared" si="5"/>
        <v>918</v>
      </c>
      <c r="K72" s="33">
        <f t="shared" si="5"/>
        <v>21.15694860566951</v>
      </c>
      <c r="L72" s="107">
        <f t="shared" si="5"/>
        <v>2619</v>
      </c>
      <c r="M72" s="33">
        <f t="shared" si="5"/>
        <v>60.35952984558654</v>
      </c>
      <c r="N72" s="107">
        <f t="shared" si="5"/>
        <v>802</v>
      </c>
      <c r="O72" s="33">
        <f t="shared" si="5"/>
        <v>18.48352154874395</v>
      </c>
      <c r="P72" s="146"/>
      <c r="Q72" s="142"/>
      <c r="R72" s="146"/>
      <c r="S72" s="142"/>
      <c r="T72" s="146"/>
      <c r="U72" s="142"/>
      <c r="V72" s="146"/>
      <c r="W72" s="142"/>
      <c r="X72" s="146"/>
      <c r="Y72" s="142"/>
      <c r="Z72" s="146"/>
      <c r="AA72" s="142"/>
    </row>
    <row r="73" spans="1:27" ht="15">
      <c r="A73" s="62" t="str">
        <f>A49</f>
        <v>SECTION DES MARQUISES</v>
      </c>
      <c r="B73" s="60">
        <v>6</v>
      </c>
      <c r="C73" s="60">
        <f aca="true" t="shared" si="6" ref="C73:O73">C49</f>
        <v>25</v>
      </c>
      <c r="D73" s="95">
        <f t="shared" si="6"/>
        <v>7096</v>
      </c>
      <c r="E73" s="95">
        <f t="shared" si="6"/>
        <v>5906</v>
      </c>
      <c r="F73" s="95">
        <f t="shared" si="6"/>
        <v>1190</v>
      </c>
      <c r="G73" s="61">
        <f t="shared" si="6"/>
        <v>83.22998872604283</v>
      </c>
      <c r="H73" s="95">
        <f t="shared" si="6"/>
        <v>35</v>
      </c>
      <c r="I73" s="100">
        <f t="shared" si="6"/>
        <v>5871</v>
      </c>
      <c r="J73" s="107">
        <f t="shared" si="6"/>
        <v>1732</v>
      </c>
      <c r="K73" s="33">
        <f t="shared" si="6"/>
        <v>29.50093680803952</v>
      </c>
      <c r="L73" s="107">
        <f t="shared" si="6"/>
        <v>2616</v>
      </c>
      <c r="M73" s="33">
        <f t="shared" si="6"/>
        <v>44.55799693408278</v>
      </c>
      <c r="N73" s="107">
        <f t="shared" si="6"/>
        <v>1523</v>
      </c>
      <c r="O73" s="33">
        <f t="shared" si="6"/>
        <v>25.941066257877704</v>
      </c>
      <c r="P73" s="146"/>
      <c r="Q73" s="142"/>
      <c r="R73" s="146"/>
      <c r="S73" s="142"/>
      <c r="T73" s="146"/>
      <c r="U73" s="142"/>
      <c r="V73" s="146"/>
      <c r="W73" s="142"/>
      <c r="X73" s="146"/>
      <c r="Y73" s="142"/>
      <c r="Z73" s="146"/>
      <c r="AA73" s="142"/>
    </row>
    <row r="74" spans="1:27" ht="15">
      <c r="A74" s="62" t="str">
        <f>A56</f>
        <v>SECTION DES AUSTRALES</v>
      </c>
      <c r="B74" s="60">
        <v>5</v>
      </c>
      <c r="C74" s="60">
        <f aca="true" t="shared" si="7" ref="C74:O74">C56</f>
        <v>14</v>
      </c>
      <c r="D74" s="95">
        <f t="shared" si="7"/>
        <v>5355</v>
      </c>
      <c r="E74" s="95">
        <f t="shared" si="7"/>
        <v>4471</v>
      </c>
      <c r="F74" s="95">
        <f t="shared" si="7"/>
        <v>884</v>
      </c>
      <c r="G74" s="61">
        <f t="shared" si="7"/>
        <v>83.4920634920635</v>
      </c>
      <c r="H74" s="95">
        <f t="shared" si="7"/>
        <v>30</v>
      </c>
      <c r="I74" s="100">
        <f t="shared" si="7"/>
        <v>4441</v>
      </c>
      <c r="J74" s="107">
        <f t="shared" si="7"/>
        <v>1391</v>
      </c>
      <c r="K74" s="33">
        <f t="shared" si="7"/>
        <v>31.32177437514073</v>
      </c>
      <c r="L74" s="107">
        <f t="shared" si="7"/>
        <v>2614</v>
      </c>
      <c r="M74" s="33">
        <f t="shared" si="7"/>
        <v>58.86061697815808</v>
      </c>
      <c r="N74" s="107">
        <f t="shared" si="7"/>
        <v>436</v>
      </c>
      <c r="O74" s="33">
        <f t="shared" si="7"/>
        <v>9.817608646701194</v>
      </c>
      <c r="P74" s="146"/>
      <c r="Q74" s="142"/>
      <c r="R74" s="146"/>
      <c r="S74" s="142"/>
      <c r="T74" s="146"/>
      <c r="U74" s="142"/>
      <c r="V74" s="146"/>
      <c r="W74" s="142"/>
      <c r="X74" s="146"/>
      <c r="Y74" s="142"/>
      <c r="Z74" s="146"/>
      <c r="AA74" s="142"/>
    </row>
    <row r="75" spans="1:27" ht="15.75" thickBot="1">
      <c r="A75" s="7"/>
      <c r="B75" s="1"/>
      <c r="C75" s="1"/>
      <c r="D75" s="107"/>
      <c r="E75" s="107"/>
      <c r="F75" s="107"/>
      <c r="G75" s="1"/>
      <c r="H75" s="107"/>
      <c r="I75" s="113"/>
      <c r="J75" s="107"/>
      <c r="K75" s="7"/>
      <c r="L75" s="107"/>
      <c r="M75" s="7"/>
      <c r="N75" s="107"/>
      <c r="O75" s="7"/>
      <c r="P75" s="146"/>
      <c r="Q75" s="143"/>
      <c r="R75" s="146"/>
      <c r="S75" s="143"/>
      <c r="T75" s="146"/>
      <c r="U75" s="143"/>
      <c r="V75" s="146"/>
      <c r="W75" s="143"/>
      <c r="X75" s="146"/>
      <c r="Y75" s="143"/>
      <c r="Z75" s="146"/>
      <c r="AA75" s="143"/>
    </row>
    <row r="76" spans="1:28" ht="15.75" thickBot="1">
      <c r="A76" s="47" t="s">
        <v>88</v>
      </c>
      <c r="B76" s="48">
        <f>SUM(B67:B74)</f>
        <v>48</v>
      </c>
      <c r="C76" s="48">
        <f>SUM(C67:C74)</f>
        <v>233</v>
      </c>
      <c r="D76" s="96">
        <f>SUM(D67:D74)</f>
        <v>191799</v>
      </c>
      <c r="E76" s="96">
        <f>SUM(E67:E74)</f>
        <v>139614</v>
      </c>
      <c r="F76" s="96">
        <f>SUM(F67:F74)</f>
        <v>52185</v>
      </c>
      <c r="G76" s="51">
        <f>E76/D76*100</f>
        <v>72.79182894592778</v>
      </c>
      <c r="H76" s="96">
        <f>SUM(H67:H74)</f>
        <v>1419</v>
      </c>
      <c r="I76" s="102">
        <f>SUM(I67:I74)</f>
        <v>138195</v>
      </c>
      <c r="J76" s="96">
        <f>SUM(J67:J74)</f>
        <v>40434</v>
      </c>
      <c r="K76" s="52">
        <f>J76/$I76*100</f>
        <v>29.258656246608055</v>
      </c>
      <c r="L76" s="96">
        <f>SUM(L67:L74)</f>
        <v>62340</v>
      </c>
      <c r="M76" s="52">
        <f>L76/$I76*100</f>
        <v>45.110170411375236</v>
      </c>
      <c r="N76" s="96">
        <f>SUM(N67:N74)</f>
        <v>35421</v>
      </c>
      <c r="O76" s="150">
        <f>N76/$I76*100</f>
        <v>25.631173342016716</v>
      </c>
      <c r="P76" s="120"/>
      <c r="Q76" s="162"/>
      <c r="R76" s="120"/>
      <c r="S76" s="162"/>
      <c r="T76" s="120"/>
      <c r="U76" s="162"/>
      <c r="V76" s="120"/>
      <c r="W76" s="162"/>
      <c r="X76" s="120"/>
      <c r="Y76" s="162"/>
      <c r="Z76" s="120"/>
      <c r="AA76" s="162"/>
      <c r="AB76" s="17"/>
    </row>
    <row r="77" spans="16:28" ht="15">
      <c r="P77" s="118"/>
      <c r="Q77" s="18"/>
      <c r="R77" s="118"/>
      <c r="S77" s="18"/>
      <c r="T77" s="118"/>
      <c r="U77" s="18"/>
      <c r="V77" s="118"/>
      <c r="W77" s="18"/>
      <c r="X77" s="118"/>
      <c r="Y77" s="18"/>
      <c r="Z77" s="118"/>
      <c r="AA77" s="18"/>
      <c r="AB77" s="17"/>
    </row>
    <row r="78" spans="1:30" ht="15.75">
      <c r="A78" s="75"/>
      <c r="B78" s="75"/>
      <c r="C78" s="173" t="s">
        <v>168</v>
      </c>
      <c r="D78" s="173"/>
      <c r="E78" s="173"/>
      <c r="F78" s="173"/>
      <c r="G78" s="173"/>
      <c r="H78" s="139">
        <f>G76</f>
        <v>72.79182894592778</v>
      </c>
      <c r="I78" s="75"/>
      <c r="J78" s="115"/>
      <c r="K78" s="75"/>
      <c r="L78" s="115"/>
      <c r="M78" s="75"/>
      <c r="N78" s="115"/>
      <c r="O78" s="75"/>
      <c r="P78" s="115"/>
      <c r="Q78" s="75"/>
      <c r="R78" s="115"/>
      <c r="S78" s="75"/>
      <c r="T78" s="115"/>
      <c r="U78" s="75"/>
      <c r="V78" s="115"/>
      <c r="W78" s="75"/>
      <c r="X78" s="115"/>
      <c r="Y78" s="75"/>
      <c r="Z78" s="115"/>
      <c r="AA78" s="75"/>
      <c r="AB78" s="75"/>
      <c r="AC78" s="75"/>
      <c r="AD78" s="75"/>
    </row>
    <row r="79" spans="1:30" ht="15.75">
      <c r="A79" s="75"/>
      <c r="B79" s="75"/>
      <c r="C79" s="75"/>
      <c r="D79" s="140"/>
      <c r="E79" s="140"/>
      <c r="F79" s="140"/>
      <c r="G79" s="140"/>
      <c r="H79" s="140"/>
      <c r="I79" s="75"/>
      <c r="J79" s="115"/>
      <c r="K79" s="75"/>
      <c r="L79" s="115"/>
      <c r="M79" s="75"/>
      <c r="N79" s="115"/>
      <c r="O79" s="75"/>
      <c r="P79" s="115"/>
      <c r="Q79" s="75"/>
      <c r="R79" s="115"/>
      <c r="S79" s="75"/>
      <c r="T79" s="115"/>
      <c r="U79" s="75"/>
      <c r="V79" s="115"/>
      <c r="W79" s="75"/>
      <c r="X79" s="115"/>
      <c r="Y79" s="75"/>
      <c r="Z79" s="115"/>
      <c r="AA79" s="75"/>
      <c r="AB79" s="75"/>
      <c r="AC79" s="75"/>
      <c r="AD79" s="75"/>
    </row>
    <row r="80" spans="1:30" ht="15.75">
      <c r="A80" s="75"/>
      <c r="B80" s="75"/>
      <c r="C80" s="173" t="s">
        <v>167</v>
      </c>
      <c r="D80" s="173"/>
      <c r="E80" s="173"/>
      <c r="F80" s="173"/>
      <c r="G80" s="173"/>
      <c r="H80" s="139">
        <f>'Bureaux de vote'!H304</f>
        <v>72.05199192905073</v>
      </c>
      <c r="I80" s="75"/>
      <c r="J80" s="115"/>
      <c r="K80" s="75"/>
      <c r="L80" s="115"/>
      <c r="M80" s="75"/>
      <c r="N80" s="115"/>
      <c r="O80" s="75"/>
      <c r="P80" s="115"/>
      <c r="Q80" s="75"/>
      <c r="R80" s="115"/>
      <c r="S80" s="75"/>
      <c r="T80" s="115"/>
      <c r="U80" s="75"/>
      <c r="V80" s="115"/>
      <c r="W80" s="75"/>
      <c r="X80" s="115"/>
      <c r="Y80" s="75"/>
      <c r="Z80" s="115"/>
      <c r="AA80" s="75"/>
      <c r="AB80" s="75"/>
      <c r="AC80" s="75"/>
      <c r="AD80" s="75"/>
    </row>
    <row r="81" spans="1:30" ht="15">
      <c r="A81" s="75"/>
      <c r="B81" s="75"/>
      <c r="C81" s="75"/>
      <c r="D81" s="75"/>
      <c r="E81" s="75"/>
      <c r="F81" s="75"/>
      <c r="G81" s="75"/>
      <c r="H81" s="75"/>
      <c r="I81" s="75"/>
      <c r="J81" s="115"/>
      <c r="K81" s="75"/>
      <c r="L81" s="115"/>
      <c r="M81" s="75"/>
      <c r="N81" s="115"/>
      <c r="O81" s="75"/>
      <c r="P81" s="115"/>
      <c r="Q81" s="75"/>
      <c r="R81" s="115"/>
      <c r="S81" s="75"/>
      <c r="T81" s="115"/>
      <c r="U81" s="75"/>
      <c r="V81" s="115"/>
      <c r="W81" s="75"/>
      <c r="X81" s="115"/>
      <c r="Y81" s="75"/>
      <c r="Z81" s="115"/>
      <c r="AA81" s="75"/>
      <c r="AB81" s="75"/>
      <c r="AC81" s="75"/>
      <c r="AD81" s="75"/>
    </row>
    <row r="82" spans="1:30" ht="15">
      <c r="A82" s="75"/>
      <c r="B82" s="75"/>
      <c r="C82" s="75"/>
      <c r="D82" s="75"/>
      <c r="E82" s="75"/>
      <c r="F82" s="75"/>
      <c r="G82" s="75"/>
      <c r="H82" s="75"/>
      <c r="I82" s="75"/>
      <c r="J82" s="115"/>
      <c r="K82" s="75"/>
      <c r="L82" s="115"/>
      <c r="M82" s="75"/>
      <c r="N82" s="115"/>
      <c r="O82" s="75"/>
      <c r="P82" s="115"/>
      <c r="Q82" s="75"/>
      <c r="R82" s="115"/>
      <c r="S82" s="75"/>
      <c r="T82" s="115"/>
      <c r="U82" s="75"/>
      <c r="V82" s="115"/>
      <c r="W82" s="75"/>
      <c r="X82" s="115"/>
      <c r="Y82" s="75"/>
      <c r="Z82" s="115"/>
      <c r="AA82" s="75"/>
      <c r="AB82" s="75"/>
      <c r="AC82" s="75"/>
      <c r="AD82" s="75"/>
    </row>
    <row r="83" spans="1:30" ht="15">
      <c r="A83" s="75"/>
      <c r="B83" s="75"/>
      <c r="C83" s="75"/>
      <c r="D83" s="75"/>
      <c r="E83" s="75"/>
      <c r="F83" s="75"/>
      <c r="G83" s="75"/>
      <c r="H83" s="75"/>
      <c r="I83" s="75"/>
      <c r="J83" s="115"/>
      <c r="K83" s="75"/>
      <c r="L83" s="115"/>
      <c r="M83" s="75"/>
      <c r="N83" s="115"/>
      <c r="O83" s="75"/>
      <c r="P83" s="115"/>
      <c r="Q83" s="75"/>
      <c r="R83" s="115"/>
      <c r="S83" s="75"/>
      <c r="T83" s="115"/>
      <c r="U83" s="75"/>
      <c r="V83" s="115"/>
      <c r="W83" s="75"/>
      <c r="X83" s="115"/>
      <c r="Y83" s="75"/>
      <c r="Z83" s="115"/>
      <c r="AA83" s="75"/>
      <c r="AB83" s="75"/>
      <c r="AC83" s="75"/>
      <c r="AD83" s="75"/>
    </row>
    <row r="84" spans="1:30" ht="15">
      <c r="A84" s="75"/>
      <c r="B84" s="75"/>
      <c r="C84" s="75"/>
      <c r="D84" s="75"/>
      <c r="E84" s="75"/>
      <c r="F84" s="75"/>
      <c r="G84" s="75"/>
      <c r="H84" s="75"/>
      <c r="I84" s="75"/>
      <c r="J84" s="115"/>
      <c r="K84" s="75"/>
      <c r="L84" s="115"/>
      <c r="M84" s="75"/>
      <c r="N84" s="115"/>
      <c r="O84" s="75"/>
      <c r="P84" s="115"/>
      <c r="Q84" s="75"/>
      <c r="R84" s="115"/>
      <c r="S84" s="75"/>
      <c r="T84" s="115"/>
      <c r="U84" s="75"/>
      <c r="V84" s="115"/>
      <c r="W84" s="75"/>
      <c r="X84" s="115"/>
      <c r="Y84" s="75"/>
      <c r="Z84" s="115"/>
      <c r="AA84" s="75"/>
      <c r="AB84" s="75"/>
      <c r="AC84" s="75"/>
      <c r="AD84" s="75"/>
    </row>
    <row r="85" spans="1:30" ht="15">
      <c r="A85" s="75"/>
      <c r="B85" s="75"/>
      <c r="C85" s="75"/>
      <c r="D85" s="75"/>
      <c r="E85" s="75"/>
      <c r="F85" s="75"/>
      <c r="G85" s="75"/>
      <c r="H85" s="75"/>
      <c r="I85" s="75"/>
      <c r="J85" s="115"/>
      <c r="K85" s="75"/>
      <c r="L85" s="115"/>
      <c r="M85" s="75"/>
      <c r="N85" s="115"/>
      <c r="O85" s="75"/>
      <c r="P85" s="115"/>
      <c r="Q85" s="75"/>
      <c r="R85" s="115"/>
      <c r="S85" s="75"/>
      <c r="T85" s="115"/>
      <c r="U85" s="75"/>
      <c r="V85" s="115"/>
      <c r="W85" s="75"/>
      <c r="X85" s="115"/>
      <c r="Y85" s="75"/>
      <c r="Z85" s="115"/>
      <c r="AA85" s="75"/>
      <c r="AB85" s="75"/>
      <c r="AC85" s="75"/>
      <c r="AD85" s="75"/>
    </row>
    <row r="86" spans="1:30" ht="15">
      <c r="A86" s="75"/>
      <c r="B86" s="75"/>
      <c r="C86" s="75"/>
      <c r="D86" s="75"/>
      <c r="E86" s="75"/>
      <c r="F86" s="75"/>
      <c r="G86" s="75"/>
      <c r="H86" s="75"/>
      <c r="I86" s="75"/>
      <c r="J86" s="115"/>
      <c r="K86" s="75"/>
      <c r="L86" s="115"/>
      <c r="M86" s="75"/>
      <c r="N86" s="115"/>
      <c r="O86" s="75"/>
      <c r="P86" s="115"/>
      <c r="Q86" s="75"/>
      <c r="R86" s="115"/>
      <c r="S86" s="75"/>
      <c r="T86" s="115"/>
      <c r="U86" s="75"/>
      <c r="V86" s="115"/>
      <c r="W86" s="75"/>
      <c r="X86" s="115"/>
      <c r="Y86" s="75"/>
      <c r="Z86" s="115"/>
      <c r="AA86" s="75"/>
      <c r="AB86" s="75"/>
      <c r="AC86" s="75"/>
      <c r="AD86" s="75"/>
    </row>
    <row r="87" spans="1:30" ht="15">
      <c r="A87" s="75"/>
      <c r="B87" s="75"/>
      <c r="C87" s="75"/>
      <c r="D87" s="75"/>
      <c r="E87" s="75"/>
      <c r="F87" s="75"/>
      <c r="G87" s="75"/>
      <c r="H87" s="75"/>
      <c r="I87" s="75"/>
      <c r="J87" s="115"/>
      <c r="K87" s="75"/>
      <c r="L87" s="115"/>
      <c r="M87" s="75"/>
      <c r="N87" s="115"/>
      <c r="O87" s="75"/>
      <c r="P87" s="115"/>
      <c r="Q87" s="75"/>
      <c r="R87" s="115"/>
      <c r="S87" s="75"/>
      <c r="T87" s="115"/>
      <c r="U87" s="75"/>
      <c r="V87" s="115"/>
      <c r="W87" s="75"/>
      <c r="X87" s="115"/>
      <c r="Y87" s="75"/>
      <c r="Z87" s="115"/>
      <c r="AA87" s="75"/>
      <c r="AB87" s="75"/>
      <c r="AC87" s="75"/>
      <c r="AD87" s="75"/>
    </row>
    <row r="88" spans="1:30" ht="15">
      <c r="A88" s="75"/>
      <c r="B88" s="75"/>
      <c r="C88" s="75"/>
      <c r="D88" s="75"/>
      <c r="E88" s="75"/>
      <c r="F88" s="75"/>
      <c r="G88" s="75"/>
      <c r="H88" s="75"/>
      <c r="I88" s="75"/>
      <c r="J88" s="115"/>
      <c r="K88" s="75"/>
      <c r="L88" s="115"/>
      <c r="M88" s="75"/>
      <c r="N88" s="115"/>
      <c r="O88" s="75"/>
      <c r="P88" s="115"/>
      <c r="Q88" s="75"/>
      <c r="R88" s="115"/>
      <c r="S88" s="75"/>
      <c r="T88" s="115"/>
      <c r="U88" s="75"/>
      <c r="V88" s="115"/>
      <c r="W88" s="75"/>
      <c r="X88" s="115"/>
      <c r="Y88" s="75"/>
      <c r="Z88" s="115"/>
      <c r="AA88" s="75"/>
      <c r="AB88" s="75"/>
      <c r="AC88" s="75"/>
      <c r="AD88" s="75"/>
    </row>
    <row r="89" spans="1:30" ht="15">
      <c r="A89" s="75"/>
      <c r="B89" s="75"/>
      <c r="C89" s="75"/>
      <c r="D89" s="75"/>
      <c r="E89" s="75"/>
      <c r="F89" s="75"/>
      <c r="G89" s="75"/>
      <c r="H89" s="75"/>
      <c r="I89" s="75"/>
      <c r="J89" s="115"/>
      <c r="K89" s="75"/>
      <c r="L89" s="115"/>
      <c r="M89" s="75"/>
      <c r="N89" s="115"/>
      <c r="O89" s="75"/>
      <c r="P89" s="115"/>
      <c r="Q89" s="75"/>
      <c r="R89" s="115"/>
      <c r="S89" s="75"/>
      <c r="T89" s="115"/>
      <c r="U89" s="75"/>
      <c r="V89" s="115"/>
      <c r="W89" s="75"/>
      <c r="X89" s="115"/>
      <c r="Y89" s="75"/>
      <c r="Z89" s="115"/>
      <c r="AA89" s="75"/>
      <c r="AB89" s="75"/>
      <c r="AC89" s="75"/>
      <c r="AD89" s="75"/>
    </row>
    <row r="90" spans="1:30" ht="15">
      <c r="A90" s="75"/>
      <c r="B90" s="75"/>
      <c r="C90" s="75"/>
      <c r="D90" s="75"/>
      <c r="E90" s="75"/>
      <c r="F90" s="75"/>
      <c r="G90" s="75"/>
      <c r="H90" s="75"/>
      <c r="I90" s="75"/>
      <c r="J90" s="115"/>
      <c r="K90" s="75"/>
      <c r="L90" s="115"/>
      <c r="M90" s="75"/>
      <c r="N90" s="115"/>
      <c r="O90" s="75"/>
      <c r="P90" s="115"/>
      <c r="Q90" s="75"/>
      <c r="R90" s="115"/>
      <c r="S90" s="75"/>
      <c r="T90" s="115"/>
      <c r="U90" s="75"/>
      <c r="V90" s="115"/>
      <c r="W90" s="75"/>
      <c r="X90" s="115"/>
      <c r="Y90" s="75"/>
      <c r="Z90" s="115"/>
      <c r="AA90" s="75"/>
      <c r="AB90" s="75"/>
      <c r="AC90" s="75"/>
      <c r="AD90" s="75"/>
    </row>
    <row r="91" spans="1:30" ht="15">
      <c r="A91" s="75"/>
      <c r="B91" s="75"/>
      <c r="C91" s="75"/>
      <c r="D91" s="75"/>
      <c r="E91" s="75"/>
      <c r="F91" s="75"/>
      <c r="G91" s="75"/>
      <c r="H91" s="75"/>
      <c r="I91" s="75"/>
      <c r="J91" s="115"/>
      <c r="K91" s="75"/>
      <c r="L91" s="115"/>
      <c r="M91" s="75"/>
      <c r="N91" s="115"/>
      <c r="O91" s="75"/>
      <c r="P91" s="115"/>
      <c r="Q91" s="75"/>
      <c r="R91" s="115"/>
      <c r="S91" s="75"/>
      <c r="T91" s="115"/>
      <c r="U91" s="75"/>
      <c r="V91" s="115"/>
      <c r="W91" s="75"/>
      <c r="X91" s="115"/>
      <c r="Y91" s="75"/>
      <c r="Z91" s="115"/>
      <c r="AA91" s="75"/>
      <c r="AB91" s="75"/>
      <c r="AC91" s="75"/>
      <c r="AD91" s="75"/>
    </row>
    <row r="92" spans="1:30" ht="15">
      <c r="A92" s="75"/>
      <c r="B92" s="75"/>
      <c r="C92" s="75"/>
      <c r="D92" s="75"/>
      <c r="E92" s="75"/>
      <c r="F92" s="75"/>
      <c r="G92" s="75"/>
      <c r="H92" s="75"/>
      <c r="I92" s="75"/>
      <c r="J92" s="115"/>
      <c r="K92" s="75"/>
      <c r="L92" s="115"/>
      <c r="M92" s="75"/>
      <c r="N92" s="115"/>
      <c r="O92" s="75"/>
      <c r="P92" s="115"/>
      <c r="Q92" s="75"/>
      <c r="R92" s="115"/>
      <c r="S92" s="75"/>
      <c r="T92" s="115"/>
      <c r="U92" s="75"/>
      <c r="V92" s="115"/>
      <c r="W92" s="75"/>
      <c r="X92" s="115"/>
      <c r="Y92" s="75"/>
      <c r="Z92" s="115"/>
      <c r="AA92" s="75"/>
      <c r="AB92" s="75"/>
      <c r="AC92" s="75"/>
      <c r="AD92" s="75"/>
    </row>
    <row r="93" spans="1:30" ht="15">
      <c r="A93" s="75"/>
      <c r="B93" s="75"/>
      <c r="C93" s="75"/>
      <c r="D93" s="75"/>
      <c r="E93" s="75"/>
      <c r="F93" s="75"/>
      <c r="G93" s="75"/>
      <c r="H93" s="75"/>
      <c r="I93" s="75"/>
      <c r="J93" s="115"/>
      <c r="K93" s="75"/>
      <c r="L93" s="115"/>
      <c r="M93" s="75"/>
      <c r="N93" s="115"/>
      <c r="O93" s="75"/>
      <c r="P93" s="115"/>
      <c r="Q93" s="75"/>
      <c r="R93" s="115"/>
      <c r="S93" s="75"/>
      <c r="T93" s="115"/>
      <c r="U93" s="75"/>
      <c r="V93" s="115"/>
      <c r="W93" s="75"/>
      <c r="X93" s="115"/>
      <c r="Y93" s="75"/>
      <c r="Z93" s="115"/>
      <c r="AA93" s="75"/>
      <c r="AB93" s="75"/>
      <c r="AC93" s="75"/>
      <c r="AD93" s="75"/>
    </row>
    <row r="94" spans="1:30" ht="15">
      <c r="A94" s="75"/>
      <c r="B94" s="75"/>
      <c r="C94" s="75"/>
      <c r="D94" s="75"/>
      <c r="E94" s="75"/>
      <c r="F94" s="75"/>
      <c r="G94" s="75"/>
      <c r="H94" s="75"/>
      <c r="I94" s="75"/>
      <c r="J94" s="115"/>
      <c r="K94" s="75"/>
      <c r="L94" s="115"/>
      <c r="M94" s="75"/>
      <c r="N94" s="115"/>
      <c r="O94" s="75"/>
      <c r="P94" s="115"/>
      <c r="Q94" s="75"/>
      <c r="R94" s="115"/>
      <c r="S94" s="75"/>
      <c r="T94" s="115"/>
      <c r="U94" s="75"/>
      <c r="V94" s="115"/>
      <c r="W94" s="75"/>
      <c r="X94" s="115"/>
      <c r="Y94" s="75"/>
      <c r="Z94" s="115"/>
      <c r="AA94" s="75"/>
      <c r="AB94" s="75"/>
      <c r="AC94" s="75"/>
      <c r="AD94" s="75"/>
    </row>
    <row r="95" spans="1:30" ht="15">
      <c r="A95" s="75"/>
      <c r="B95" s="75"/>
      <c r="C95" s="75"/>
      <c r="D95" s="75"/>
      <c r="E95" s="75"/>
      <c r="F95" s="75"/>
      <c r="G95" s="75"/>
      <c r="H95" s="75"/>
      <c r="I95" s="75"/>
      <c r="J95" s="115"/>
      <c r="K95" s="75"/>
      <c r="L95" s="115"/>
      <c r="M95" s="75"/>
      <c r="N95" s="115"/>
      <c r="O95" s="75"/>
      <c r="P95" s="115"/>
      <c r="Q95" s="75"/>
      <c r="R95" s="115"/>
      <c r="S95" s="75"/>
      <c r="T95" s="115"/>
      <c r="U95" s="75"/>
      <c r="V95" s="115"/>
      <c r="W95" s="75"/>
      <c r="X95" s="115"/>
      <c r="Y95" s="75"/>
      <c r="Z95" s="115"/>
      <c r="AA95" s="75"/>
      <c r="AB95" s="75"/>
      <c r="AC95" s="75"/>
      <c r="AD95" s="75"/>
    </row>
    <row r="96" spans="1:30" ht="15">
      <c r="A96" s="75"/>
      <c r="B96" s="75"/>
      <c r="C96" s="75"/>
      <c r="D96" s="75"/>
      <c r="E96" s="75"/>
      <c r="F96" s="75"/>
      <c r="G96" s="75"/>
      <c r="H96" s="75"/>
      <c r="I96" s="75"/>
      <c r="J96" s="115"/>
      <c r="K96" s="75"/>
      <c r="L96" s="115"/>
      <c r="M96" s="75"/>
      <c r="N96" s="115"/>
      <c r="O96" s="75"/>
      <c r="P96" s="115"/>
      <c r="Q96" s="75"/>
      <c r="R96" s="115"/>
      <c r="S96" s="75"/>
      <c r="T96" s="115"/>
      <c r="U96" s="75"/>
      <c r="V96" s="115"/>
      <c r="W96" s="75"/>
      <c r="X96" s="115"/>
      <c r="Y96" s="75"/>
      <c r="Z96" s="115"/>
      <c r="AA96" s="75"/>
      <c r="AB96" s="75"/>
      <c r="AC96" s="75"/>
      <c r="AD96" s="75"/>
    </row>
    <row r="97" spans="1:30" ht="15">
      <c r="A97" s="75"/>
      <c r="B97" s="75"/>
      <c r="C97" s="75"/>
      <c r="D97" s="75"/>
      <c r="E97" s="75"/>
      <c r="F97" s="75"/>
      <c r="G97" s="75"/>
      <c r="H97" s="75"/>
      <c r="I97" s="75"/>
      <c r="J97" s="115"/>
      <c r="K97" s="75"/>
      <c r="L97" s="115"/>
      <c r="M97" s="75"/>
      <c r="N97" s="115"/>
      <c r="O97" s="75"/>
      <c r="P97" s="115"/>
      <c r="Q97" s="75"/>
      <c r="R97" s="115"/>
      <c r="S97" s="75"/>
      <c r="T97" s="115"/>
      <c r="U97" s="75"/>
      <c r="V97" s="115"/>
      <c r="W97" s="75"/>
      <c r="X97" s="115"/>
      <c r="Y97" s="75"/>
      <c r="Z97" s="115"/>
      <c r="AA97" s="75"/>
      <c r="AB97" s="75"/>
      <c r="AC97" s="75"/>
      <c r="AD97" s="75"/>
    </row>
    <row r="98" spans="1:30" ht="15">
      <c r="A98" s="75"/>
      <c r="B98" s="75"/>
      <c r="C98" s="75"/>
      <c r="D98" s="75"/>
      <c r="E98" s="75"/>
      <c r="F98" s="75"/>
      <c r="G98" s="75"/>
      <c r="H98" s="75"/>
      <c r="I98" s="75"/>
      <c r="J98" s="115"/>
      <c r="K98" s="75"/>
      <c r="L98" s="115"/>
      <c r="M98" s="75"/>
      <c r="N98" s="115"/>
      <c r="O98" s="75"/>
      <c r="P98" s="115"/>
      <c r="Q98" s="75"/>
      <c r="R98" s="115"/>
      <c r="S98" s="75"/>
      <c r="T98" s="115"/>
      <c r="U98" s="75"/>
      <c r="V98" s="115"/>
      <c r="W98" s="75"/>
      <c r="X98" s="115"/>
      <c r="Y98" s="75"/>
      <c r="Z98" s="115"/>
      <c r="AA98" s="75"/>
      <c r="AB98" s="75"/>
      <c r="AC98" s="75"/>
      <c r="AD98" s="75"/>
    </row>
    <row r="99" spans="1:30" ht="15">
      <c r="A99" s="75"/>
      <c r="B99" s="75"/>
      <c r="C99" s="75"/>
      <c r="D99" s="75"/>
      <c r="E99" s="75"/>
      <c r="F99" s="75"/>
      <c r="G99" s="75"/>
      <c r="H99" s="75"/>
      <c r="I99" s="75"/>
      <c r="J99" s="115"/>
      <c r="K99" s="75"/>
      <c r="L99" s="115"/>
      <c r="M99" s="75"/>
      <c r="N99" s="115"/>
      <c r="O99" s="75"/>
      <c r="P99" s="115"/>
      <c r="Q99" s="75"/>
      <c r="R99" s="115"/>
      <c r="S99" s="75"/>
      <c r="T99" s="115"/>
      <c r="U99" s="75"/>
      <c r="V99" s="115"/>
      <c r="W99" s="75"/>
      <c r="X99" s="115"/>
      <c r="Y99" s="75"/>
      <c r="Z99" s="115"/>
      <c r="AA99" s="75"/>
      <c r="AB99" s="75"/>
      <c r="AC99" s="75"/>
      <c r="AD99" s="75"/>
    </row>
    <row r="100" spans="1:30" ht="15">
      <c r="A100" s="75"/>
      <c r="B100" s="75"/>
      <c r="C100" s="75"/>
      <c r="D100" s="75"/>
      <c r="E100" s="75"/>
      <c r="F100" s="75"/>
      <c r="G100" s="75"/>
      <c r="H100" s="75"/>
      <c r="I100" s="75"/>
      <c r="J100" s="115"/>
      <c r="K100" s="75"/>
      <c r="L100" s="115"/>
      <c r="M100" s="75"/>
      <c r="N100" s="115"/>
      <c r="O100" s="75"/>
      <c r="P100" s="115"/>
      <c r="Q100" s="75"/>
      <c r="R100" s="115"/>
      <c r="S100" s="75"/>
      <c r="T100" s="115"/>
      <c r="U100" s="75"/>
      <c r="V100" s="115"/>
      <c r="W100" s="75"/>
      <c r="X100" s="115"/>
      <c r="Y100" s="75"/>
      <c r="Z100" s="115"/>
      <c r="AA100" s="75"/>
      <c r="AB100" s="75"/>
      <c r="AC100" s="75"/>
      <c r="AD100" s="75"/>
    </row>
    <row r="101" spans="1:30" ht="15">
      <c r="A101" s="75"/>
      <c r="B101" s="75"/>
      <c r="C101" s="75"/>
      <c r="D101" s="75"/>
      <c r="E101" s="75"/>
      <c r="F101" s="75"/>
      <c r="G101" s="75"/>
      <c r="H101" s="75"/>
      <c r="I101" s="75"/>
      <c r="J101" s="115"/>
      <c r="K101" s="75"/>
      <c r="L101" s="115"/>
      <c r="M101" s="75"/>
      <c r="N101" s="115"/>
      <c r="O101" s="75"/>
      <c r="P101" s="115"/>
      <c r="Q101" s="75"/>
      <c r="R101" s="115"/>
      <c r="S101" s="75"/>
      <c r="T101" s="115"/>
      <c r="U101" s="75"/>
      <c r="V101" s="115"/>
      <c r="W101" s="75"/>
      <c r="X101" s="115"/>
      <c r="Y101" s="75"/>
      <c r="Z101" s="115"/>
      <c r="AA101" s="75"/>
      <c r="AB101" s="75"/>
      <c r="AC101" s="75"/>
      <c r="AD101" s="75"/>
    </row>
    <row r="102" spans="1:30" ht="15">
      <c r="A102" s="75"/>
      <c r="B102" s="75"/>
      <c r="C102" s="75"/>
      <c r="D102" s="75"/>
      <c r="E102" s="75"/>
      <c r="F102" s="75"/>
      <c r="G102" s="75"/>
      <c r="H102" s="75"/>
      <c r="I102" s="75"/>
      <c r="J102" s="115"/>
      <c r="K102" s="75"/>
      <c r="L102" s="115"/>
      <c r="M102" s="75"/>
      <c r="N102" s="115"/>
      <c r="O102" s="75"/>
      <c r="P102" s="115"/>
      <c r="Q102" s="75"/>
      <c r="R102" s="115"/>
      <c r="S102" s="75"/>
      <c r="T102" s="115"/>
      <c r="U102" s="75"/>
      <c r="V102" s="115"/>
      <c r="W102" s="75"/>
      <c r="X102" s="115"/>
      <c r="Y102" s="75"/>
      <c r="Z102" s="115"/>
      <c r="AA102" s="75"/>
      <c r="AB102" s="75"/>
      <c r="AC102" s="75"/>
      <c r="AD102" s="75"/>
    </row>
    <row r="103" spans="1:30" ht="15">
      <c r="A103" s="75"/>
      <c r="B103" s="75"/>
      <c r="C103" s="75"/>
      <c r="D103" s="75"/>
      <c r="E103" s="75"/>
      <c r="F103" s="75"/>
      <c r="G103" s="75"/>
      <c r="H103" s="75"/>
      <c r="I103" s="75"/>
      <c r="J103" s="115"/>
      <c r="K103" s="75"/>
      <c r="L103" s="115"/>
      <c r="M103" s="75"/>
      <c r="N103" s="115"/>
      <c r="O103" s="75"/>
      <c r="P103" s="115"/>
      <c r="Q103" s="75"/>
      <c r="R103" s="115"/>
      <c r="S103" s="75"/>
      <c r="T103" s="115"/>
      <c r="U103" s="75"/>
      <c r="V103" s="115"/>
      <c r="W103" s="75"/>
      <c r="X103" s="115"/>
      <c r="Y103" s="75"/>
      <c r="Z103" s="115"/>
      <c r="AA103" s="75"/>
      <c r="AB103" s="75"/>
      <c r="AC103" s="75"/>
      <c r="AD103" s="75"/>
    </row>
    <row r="104" spans="1:30" ht="15">
      <c r="A104" s="75"/>
      <c r="B104" s="75"/>
      <c r="C104" s="75"/>
      <c r="D104" s="75"/>
      <c r="E104" s="75"/>
      <c r="F104" s="75"/>
      <c r="G104" s="75"/>
      <c r="H104" s="75"/>
      <c r="I104" s="75"/>
      <c r="J104" s="115"/>
      <c r="K104" s="75"/>
      <c r="L104" s="115"/>
      <c r="M104" s="75"/>
      <c r="N104" s="115"/>
      <c r="O104" s="75"/>
      <c r="P104" s="115"/>
      <c r="Q104" s="75"/>
      <c r="R104" s="115"/>
      <c r="S104" s="75"/>
      <c r="T104" s="115"/>
      <c r="U104" s="75"/>
      <c r="V104" s="115"/>
      <c r="W104" s="75"/>
      <c r="X104" s="115"/>
      <c r="Y104" s="75"/>
      <c r="Z104" s="115"/>
      <c r="AA104" s="75"/>
      <c r="AB104" s="75"/>
      <c r="AC104" s="75"/>
      <c r="AD104" s="75"/>
    </row>
    <row r="105" spans="1:30" ht="15">
      <c r="A105" s="75"/>
      <c r="B105" s="75"/>
      <c r="C105" s="75"/>
      <c r="D105" s="75"/>
      <c r="E105" s="75"/>
      <c r="F105" s="75"/>
      <c r="G105" s="75"/>
      <c r="H105" s="75"/>
      <c r="I105" s="75"/>
      <c r="J105" s="115"/>
      <c r="K105" s="75"/>
      <c r="L105" s="115"/>
      <c r="M105" s="75"/>
      <c r="N105" s="115"/>
      <c r="O105" s="75"/>
      <c r="P105" s="115"/>
      <c r="Q105" s="75"/>
      <c r="R105" s="115"/>
      <c r="S105" s="75"/>
      <c r="T105" s="115"/>
      <c r="U105" s="75"/>
      <c r="V105" s="115"/>
      <c r="W105" s="75"/>
      <c r="X105" s="115"/>
      <c r="Y105" s="75"/>
      <c r="Z105" s="115"/>
      <c r="AA105" s="75"/>
      <c r="AB105" s="75"/>
      <c r="AC105" s="75"/>
      <c r="AD105" s="75"/>
    </row>
    <row r="106" spans="1:30" ht="15">
      <c r="A106" s="75"/>
      <c r="B106" s="75"/>
      <c r="C106" s="75"/>
      <c r="D106" s="75"/>
      <c r="E106" s="75"/>
      <c r="F106" s="75"/>
      <c r="G106" s="75"/>
      <c r="H106" s="75"/>
      <c r="I106" s="75"/>
      <c r="J106" s="115"/>
      <c r="K106" s="75"/>
      <c r="L106" s="115"/>
      <c r="M106" s="75"/>
      <c r="N106" s="115"/>
      <c r="O106" s="75"/>
      <c r="P106" s="115"/>
      <c r="Q106" s="75"/>
      <c r="R106" s="115"/>
      <c r="S106" s="75"/>
      <c r="T106" s="115"/>
      <c r="U106" s="75"/>
      <c r="V106" s="115"/>
      <c r="W106" s="75"/>
      <c r="X106" s="115"/>
      <c r="Y106" s="75"/>
      <c r="Z106" s="115"/>
      <c r="AA106" s="75"/>
      <c r="AB106" s="75"/>
      <c r="AC106" s="75"/>
      <c r="AD106" s="75"/>
    </row>
    <row r="107" spans="1:30" ht="15">
      <c r="A107" s="75"/>
      <c r="B107" s="75"/>
      <c r="C107" s="75"/>
      <c r="D107" s="75"/>
      <c r="E107" s="75"/>
      <c r="F107" s="75"/>
      <c r="G107" s="75"/>
      <c r="H107" s="75"/>
      <c r="I107" s="75"/>
      <c r="J107" s="115"/>
      <c r="K107" s="75"/>
      <c r="L107" s="115"/>
      <c r="M107" s="75"/>
      <c r="N107" s="115"/>
      <c r="O107" s="75"/>
      <c r="P107" s="115"/>
      <c r="Q107" s="75"/>
      <c r="R107" s="115"/>
      <c r="S107" s="75"/>
      <c r="T107" s="115"/>
      <c r="U107" s="75"/>
      <c r="V107" s="115"/>
      <c r="W107" s="75"/>
      <c r="X107" s="115"/>
      <c r="Y107" s="75"/>
      <c r="Z107" s="115"/>
      <c r="AA107" s="75"/>
      <c r="AB107" s="75"/>
      <c r="AC107" s="75"/>
      <c r="AD107" s="75"/>
    </row>
    <row r="108" spans="1:30" ht="15">
      <c r="A108" s="75"/>
      <c r="B108" s="75"/>
      <c r="C108" s="75"/>
      <c r="D108" s="75"/>
      <c r="E108" s="75"/>
      <c r="F108" s="75"/>
      <c r="G108" s="75"/>
      <c r="H108" s="75"/>
      <c r="I108" s="75"/>
      <c r="J108" s="115"/>
      <c r="K108" s="75"/>
      <c r="L108" s="115"/>
      <c r="M108" s="75"/>
      <c r="N108" s="115"/>
      <c r="O108" s="75"/>
      <c r="P108" s="115"/>
      <c r="Q108" s="75"/>
      <c r="R108" s="115"/>
      <c r="S108" s="75"/>
      <c r="T108" s="115"/>
      <c r="U108" s="75"/>
      <c r="V108" s="115"/>
      <c r="W108" s="75"/>
      <c r="X108" s="115"/>
      <c r="Y108" s="75"/>
      <c r="Z108" s="115"/>
      <c r="AA108" s="75"/>
      <c r="AB108" s="75"/>
      <c r="AC108" s="75"/>
      <c r="AD108" s="75"/>
    </row>
    <row r="109" spans="1:30" ht="15">
      <c r="A109" s="75"/>
      <c r="B109" s="75"/>
      <c r="C109" s="75"/>
      <c r="D109" s="75"/>
      <c r="E109" s="75"/>
      <c r="F109" s="75"/>
      <c r="G109" s="75"/>
      <c r="H109" s="75"/>
      <c r="I109" s="75"/>
      <c r="J109" s="115"/>
      <c r="K109" s="75"/>
      <c r="L109" s="115"/>
      <c r="M109" s="75"/>
      <c r="N109" s="115"/>
      <c r="O109" s="75"/>
      <c r="P109" s="115"/>
      <c r="Q109" s="75"/>
      <c r="R109" s="115"/>
      <c r="S109" s="75"/>
      <c r="T109" s="115"/>
      <c r="U109" s="75"/>
      <c r="V109" s="115"/>
      <c r="W109" s="75"/>
      <c r="X109" s="115"/>
      <c r="Y109" s="75"/>
      <c r="Z109" s="115"/>
      <c r="AA109" s="75"/>
      <c r="AB109" s="75"/>
      <c r="AC109" s="75"/>
      <c r="AD109" s="75"/>
    </row>
    <row r="110" spans="1:30" ht="15">
      <c r="A110" s="75"/>
      <c r="B110" s="75"/>
      <c r="C110" s="75"/>
      <c r="D110" s="75"/>
      <c r="E110" s="75"/>
      <c r="F110" s="75"/>
      <c r="G110" s="75"/>
      <c r="H110" s="75"/>
      <c r="I110" s="75"/>
      <c r="J110" s="115"/>
      <c r="K110" s="75"/>
      <c r="L110" s="115"/>
      <c r="M110" s="75"/>
      <c r="N110" s="115"/>
      <c r="O110" s="75"/>
      <c r="P110" s="115"/>
      <c r="Q110" s="75"/>
      <c r="R110" s="115"/>
      <c r="S110" s="75"/>
      <c r="T110" s="115"/>
      <c r="U110" s="75"/>
      <c r="V110" s="115"/>
      <c r="W110" s="75"/>
      <c r="X110" s="115"/>
      <c r="Y110" s="75"/>
      <c r="Z110" s="115"/>
      <c r="AA110" s="75"/>
      <c r="AB110" s="75"/>
      <c r="AC110" s="75"/>
      <c r="AD110" s="75"/>
    </row>
    <row r="111" spans="1:30" ht="15">
      <c r="A111" s="75"/>
      <c r="B111" s="75"/>
      <c r="C111" s="75"/>
      <c r="D111" s="75"/>
      <c r="E111" s="75"/>
      <c r="F111" s="75"/>
      <c r="G111" s="75"/>
      <c r="H111" s="75"/>
      <c r="I111" s="75"/>
      <c r="J111" s="115"/>
      <c r="K111" s="75"/>
      <c r="L111" s="115"/>
      <c r="M111" s="75"/>
      <c r="N111" s="115"/>
      <c r="O111" s="75"/>
      <c r="P111" s="115"/>
      <c r="Q111" s="75"/>
      <c r="R111" s="115"/>
      <c r="S111" s="75"/>
      <c r="T111" s="115"/>
      <c r="U111" s="75"/>
      <c r="V111" s="115"/>
      <c r="W111" s="75"/>
      <c r="X111" s="115"/>
      <c r="Y111" s="75"/>
      <c r="Z111" s="115"/>
      <c r="AA111" s="75"/>
      <c r="AB111" s="75"/>
      <c r="AC111" s="75"/>
      <c r="AD111" s="75"/>
    </row>
    <row r="112" spans="1:30" ht="15">
      <c r="A112" s="75"/>
      <c r="B112" s="75"/>
      <c r="C112" s="75"/>
      <c r="D112" s="75"/>
      <c r="E112" s="75"/>
      <c r="F112" s="75"/>
      <c r="G112" s="75"/>
      <c r="H112" s="75"/>
      <c r="I112" s="75"/>
      <c r="J112" s="115"/>
      <c r="K112" s="75"/>
      <c r="L112" s="115"/>
      <c r="M112" s="75"/>
      <c r="N112" s="115"/>
      <c r="O112" s="75"/>
      <c r="P112" s="115"/>
      <c r="Q112" s="75"/>
      <c r="R112" s="115"/>
      <c r="S112" s="75"/>
      <c r="T112" s="115"/>
      <c r="U112" s="75"/>
      <c r="V112" s="115"/>
      <c r="W112" s="75"/>
      <c r="X112" s="115"/>
      <c r="Y112" s="75"/>
      <c r="Z112" s="115"/>
      <c r="AA112" s="75"/>
      <c r="AB112" s="75"/>
      <c r="AC112" s="75"/>
      <c r="AD112" s="75"/>
    </row>
    <row r="113" spans="1:30" ht="15">
      <c r="A113" s="75"/>
      <c r="B113" s="75"/>
      <c r="C113" s="75"/>
      <c r="D113" s="75"/>
      <c r="E113" s="75"/>
      <c r="F113" s="75"/>
      <c r="G113" s="75"/>
      <c r="H113" s="75"/>
      <c r="I113" s="75"/>
      <c r="J113" s="115"/>
      <c r="K113" s="75"/>
      <c r="L113" s="115"/>
      <c r="M113" s="75"/>
      <c r="N113" s="115"/>
      <c r="O113" s="75"/>
      <c r="P113" s="115"/>
      <c r="Q113" s="75"/>
      <c r="R113" s="115"/>
      <c r="S113" s="75"/>
      <c r="T113" s="115"/>
      <c r="U113" s="75"/>
      <c r="V113" s="115"/>
      <c r="W113" s="75"/>
      <c r="X113" s="115"/>
      <c r="Y113" s="75"/>
      <c r="Z113" s="115"/>
      <c r="AA113" s="75"/>
      <c r="AB113" s="75"/>
      <c r="AC113" s="75"/>
      <c r="AD113" s="75"/>
    </row>
    <row r="114" spans="1:30" ht="15">
      <c r="A114" s="75"/>
      <c r="B114" s="75"/>
      <c r="C114" s="75"/>
      <c r="D114" s="75"/>
      <c r="E114" s="75"/>
      <c r="F114" s="75"/>
      <c r="G114" s="75"/>
      <c r="H114" s="75"/>
      <c r="I114" s="75"/>
      <c r="J114" s="115"/>
      <c r="K114" s="75"/>
      <c r="L114" s="115"/>
      <c r="M114" s="75"/>
      <c r="N114" s="115"/>
      <c r="O114" s="75"/>
      <c r="P114" s="115"/>
      <c r="Q114" s="75"/>
      <c r="R114" s="115"/>
      <c r="S114" s="75"/>
      <c r="T114" s="115"/>
      <c r="U114" s="75"/>
      <c r="V114" s="115"/>
      <c r="W114" s="75"/>
      <c r="X114" s="115"/>
      <c r="Y114" s="75"/>
      <c r="Z114" s="115"/>
      <c r="AA114" s="75"/>
      <c r="AB114" s="75"/>
      <c r="AC114" s="75"/>
      <c r="AD114" s="75"/>
    </row>
    <row r="115" spans="1:30" ht="15">
      <c r="A115" s="75"/>
      <c r="B115" s="75"/>
      <c r="C115" s="75"/>
      <c r="D115" s="75"/>
      <c r="E115" s="75"/>
      <c r="F115" s="75"/>
      <c r="G115" s="75"/>
      <c r="H115" s="75"/>
      <c r="I115" s="75"/>
      <c r="J115" s="115"/>
      <c r="K115" s="75"/>
      <c r="L115" s="115"/>
      <c r="M115" s="75"/>
      <c r="N115" s="115"/>
      <c r="O115" s="75"/>
      <c r="P115" s="115"/>
      <c r="Q115" s="75"/>
      <c r="R115" s="115"/>
      <c r="S115" s="75"/>
      <c r="T115" s="115"/>
      <c r="U115" s="75"/>
      <c r="V115" s="115"/>
      <c r="W115" s="75"/>
      <c r="X115" s="115"/>
      <c r="Y115" s="75"/>
      <c r="Z115" s="115"/>
      <c r="AA115" s="75"/>
      <c r="AB115" s="75"/>
      <c r="AC115" s="75"/>
      <c r="AD115" s="75"/>
    </row>
    <row r="116" spans="1:30" ht="15">
      <c r="A116" s="75"/>
      <c r="B116" s="75"/>
      <c r="C116" s="75"/>
      <c r="D116" s="75"/>
      <c r="E116" s="75"/>
      <c r="F116" s="75"/>
      <c r="G116" s="75"/>
      <c r="H116" s="75"/>
      <c r="I116" s="75"/>
      <c r="J116" s="115"/>
      <c r="K116" s="75"/>
      <c r="L116" s="115"/>
      <c r="M116" s="75"/>
      <c r="N116" s="115"/>
      <c r="O116" s="75"/>
      <c r="P116" s="115"/>
      <c r="Q116" s="75"/>
      <c r="R116" s="115"/>
      <c r="S116" s="75"/>
      <c r="T116" s="115"/>
      <c r="U116" s="75"/>
      <c r="V116" s="115"/>
      <c r="W116" s="75"/>
      <c r="X116" s="115"/>
      <c r="Y116" s="75"/>
      <c r="Z116" s="115"/>
      <c r="AA116" s="75"/>
      <c r="AB116" s="75"/>
      <c r="AC116" s="75"/>
      <c r="AD116" s="75"/>
    </row>
    <row r="117" spans="1:30" ht="15">
      <c r="A117" s="75"/>
      <c r="B117" s="75"/>
      <c r="C117" s="75"/>
      <c r="D117" s="75"/>
      <c r="E117" s="75"/>
      <c r="F117" s="75"/>
      <c r="G117" s="75"/>
      <c r="H117" s="75"/>
      <c r="I117" s="75"/>
      <c r="J117" s="115"/>
      <c r="K117" s="75"/>
      <c r="L117" s="115"/>
      <c r="M117" s="75"/>
      <c r="N117" s="115"/>
      <c r="O117" s="75"/>
      <c r="P117" s="115"/>
      <c r="Q117" s="75"/>
      <c r="R117" s="115"/>
      <c r="S117" s="75"/>
      <c r="T117" s="115"/>
      <c r="U117" s="75"/>
      <c r="V117" s="115"/>
      <c r="W117" s="75"/>
      <c r="X117" s="115"/>
      <c r="Y117" s="75"/>
      <c r="Z117" s="115"/>
      <c r="AA117" s="75"/>
      <c r="AB117" s="75"/>
      <c r="AC117" s="75"/>
      <c r="AD117" s="75"/>
    </row>
    <row r="118" spans="1:30" ht="15">
      <c r="A118" s="75"/>
      <c r="B118" s="75"/>
      <c r="C118" s="75"/>
      <c r="D118" s="75"/>
      <c r="E118" s="75"/>
      <c r="F118" s="75"/>
      <c r="G118" s="75"/>
      <c r="H118" s="75"/>
      <c r="I118" s="75"/>
      <c r="J118" s="115"/>
      <c r="K118" s="75"/>
      <c r="L118" s="115"/>
      <c r="M118" s="75"/>
      <c r="N118" s="115"/>
      <c r="O118" s="75"/>
      <c r="P118" s="115"/>
      <c r="Q118" s="75"/>
      <c r="R118" s="115"/>
      <c r="S118" s="75"/>
      <c r="T118" s="115"/>
      <c r="U118" s="75"/>
      <c r="V118" s="115"/>
      <c r="W118" s="75"/>
      <c r="X118" s="115"/>
      <c r="Y118" s="75"/>
      <c r="Z118" s="115"/>
      <c r="AA118" s="75"/>
      <c r="AB118" s="75"/>
      <c r="AC118" s="75"/>
      <c r="AD118" s="75"/>
    </row>
    <row r="119" spans="1:30" ht="15">
      <c r="A119" s="75"/>
      <c r="B119" s="75"/>
      <c r="C119" s="75"/>
      <c r="D119" s="75"/>
      <c r="E119" s="75"/>
      <c r="F119" s="75"/>
      <c r="G119" s="75"/>
      <c r="H119" s="75"/>
      <c r="I119" s="75"/>
      <c r="J119" s="115"/>
      <c r="K119" s="75"/>
      <c r="L119" s="115"/>
      <c r="M119" s="75"/>
      <c r="N119" s="115"/>
      <c r="O119" s="75"/>
      <c r="P119" s="115"/>
      <c r="Q119" s="75"/>
      <c r="R119" s="115"/>
      <c r="S119" s="75"/>
      <c r="T119" s="115"/>
      <c r="U119" s="75"/>
      <c r="V119" s="115"/>
      <c r="W119" s="75"/>
      <c r="X119" s="115"/>
      <c r="Y119" s="75"/>
      <c r="Z119" s="115"/>
      <c r="AA119" s="75"/>
      <c r="AB119" s="75"/>
      <c r="AC119" s="75"/>
      <c r="AD119" s="75"/>
    </row>
    <row r="120" spans="1:30" ht="15">
      <c r="A120" s="75"/>
      <c r="B120" s="75"/>
      <c r="C120" s="75"/>
      <c r="D120" s="75"/>
      <c r="E120" s="75"/>
      <c r="F120" s="75"/>
      <c r="G120" s="75"/>
      <c r="H120" s="75"/>
      <c r="I120" s="75"/>
      <c r="J120" s="115"/>
      <c r="K120" s="75"/>
      <c r="L120" s="115"/>
      <c r="M120" s="75"/>
      <c r="N120" s="115"/>
      <c r="O120" s="75"/>
      <c r="P120" s="115"/>
      <c r="Q120" s="75"/>
      <c r="R120" s="115"/>
      <c r="S120" s="75"/>
      <c r="T120" s="115"/>
      <c r="U120" s="75"/>
      <c r="V120" s="115"/>
      <c r="W120" s="75"/>
      <c r="X120" s="115"/>
      <c r="Y120" s="75"/>
      <c r="Z120" s="115"/>
      <c r="AA120" s="75"/>
      <c r="AB120" s="75"/>
      <c r="AC120" s="75"/>
      <c r="AD120" s="75"/>
    </row>
    <row r="121" spans="1:30" ht="15">
      <c r="A121" s="75"/>
      <c r="B121" s="75"/>
      <c r="C121" s="75"/>
      <c r="D121" s="75"/>
      <c r="E121" s="75"/>
      <c r="F121" s="75"/>
      <c r="G121" s="75"/>
      <c r="H121" s="75"/>
      <c r="I121" s="75"/>
      <c r="J121" s="115"/>
      <c r="K121" s="75"/>
      <c r="L121" s="115"/>
      <c r="M121" s="75"/>
      <c r="N121" s="115"/>
      <c r="O121" s="75"/>
      <c r="P121" s="115"/>
      <c r="Q121" s="75"/>
      <c r="R121" s="115"/>
      <c r="S121" s="75"/>
      <c r="T121" s="115"/>
      <c r="U121" s="75"/>
      <c r="V121" s="115"/>
      <c r="W121" s="75"/>
      <c r="X121" s="115"/>
      <c r="Y121" s="75"/>
      <c r="Z121" s="115"/>
      <c r="AA121" s="75"/>
      <c r="AB121" s="75"/>
      <c r="AC121" s="75"/>
      <c r="AD121" s="75"/>
    </row>
    <row r="122" spans="1:30" ht="15">
      <c r="A122" s="75"/>
      <c r="B122" s="75"/>
      <c r="C122" s="75"/>
      <c r="D122" s="75"/>
      <c r="E122" s="75"/>
      <c r="F122" s="75"/>
      <c r="G122" s="75"/>
      <c r="H122" s="75"/>
      <c r="I122" s="75"/>
      <c r="J122" s="115"/>
      <c r="K122" s="75"/>
      <c r="L122" s="115"/>
      <c r="M122" s="75"/>
      <c r="N122" s="115"/>
      <c r="O122" s="75"/>
      <c r="P122" s="115"/>
      <c r="Q122" s="75"/>
      <c r="R122" s="115"/>
      <c r="S122" s="75"/>
      <c r="T122" s="115"/>
      <c r="U122" s="75"/>
      <c r="V122" s="115"/>
      <c r="W122" s="75"/>
      <c r="X122" s="115"/>
      <c r="Y122" s="75"/>
      <c r="Z122" s="115"/>
      <c r="AA122" s="75"/>
      <c r="AB122" s="75"/>
      <c r="AC122" s="75"/>
      <c r="AD122" s="75"/>
    </row>
    <row r="123" spans="1:30" ht="15">
      <c r="A123" s="75"/>
      <c r="B123" s="75"/>
      <c r="C123" s="75"/>
      <c r="D123" s="75"/>
      <c r="E123" s="75"/>
      <c r="F123" s="75"/>
      <c r="G123" s="75"/>
      <c r="H123" s="75"/>
      <c r="I123" s="75"/>
      <c r="J123" s="115"/>
      <c r="K123" s="75"/>
      <c r="L123" s="115"/>
      <c r="M123" s="75"/>
      <c r="N123" s="115"/>
      <c r="O123" s="75"/>
      <c r="P123" s="115"/>
      <c r="Q123" s="75"/>
      <c r="R123" s="115"/>
      <c r="S123" s="75"/>
      <c r="T123" s="115"/>
      <c r="U123" s="75"/>
      <c r="V123" s="115"/>
      <c r="W123" s="75"/>
      <c r="X123" s="115"/>
      <c r="Y123" s="75"/>
      <c r="Z123" s="115"/>
      <c r="AA123" s="75"/>
      <c r="AB123" s="75"/>
      <c r="AC123" s="75"/>
      <c r="AD123" s="75"/>
    </row>
    <row r="124" spans="1:30" ht="15">
      <c r="A124" s="75"/>
      <c r="B124" s="75"/>
      <c r="C124" s="75"/>
      <c r="D124" s="75"/>
      <c r="E124" s="75"/>
      <c r="F124" s="75"/>
      <c r="G124" s="75"/>
      <c r="H124" s="75"/>
      <c r="I124" s="75"/>
      <c r="J124" s="115"/>
      <c r="K124" s="75"/>
      <c r="L124" s="115"/>
      <c r="M124" s="75"/>
      <c r="N124" s="115"/>
      <c r="O124" s="75"/>
      <c r="P124" s="115"/>
      <c r="Q124" s="75"/>
      <c r="R124" s="115"/>
      <c r="S124" s="75"/>
      <c r="T124" s="115"/>
      <c r="U124" s="75"/>
      <c r="V124" s="115"/>
      <c r="W124" s="75"/>
      <c r="X124" s="115"/>
      <c r="Y124" s="75"/>
      <c r="Z124" s="115"/>
      <c r="AA124" s="75"/>
      <c r="AB124" s="75"/>
      <c r="AC124" s="75"/>
      <c r="AD124" s="75"/>
    </row>
    <row r="125" spans="1:30" ht="15">
      <c r="A125" s="75"/>
      <c r="B125" s="75"/>
      <c r="C125" s="75"/>
      <c r="D125" s="75"/>
      <c r="E125" s="75"/>
      <c r="F125" s="75"/>
      <c r="G125" s="75"/>
      <c r="H125" s="75"/>
      <c r="I125" s="75"/>
      <c r="J125" s="115"/>
      <c r="K125" s="75"/>
      <c r="L125" s="115"/>
      <c r="M125" s="75"/>
      <c r="N125" s="115"/>
      <c r="O125" s="75"/>
      <c r="P125" s="115"/>
      <c r="Q125" s="75"/>
      <c r="R125" s="115"/>
      <c r="S125" s="75"/>
      <c r="T125" s="115"/>
      <c r="U125" s="75"/>
      <c r="V125" s="115"/>
      <c r="W125" s="75"/>
      <c r="X125" s="115"/>
      <c r="Y125" s="75"/>
      <c r="Z125" s="115"/>
      <c r="AA125" s="75"/>
      <c r="AB125" s="75"/>
      <c r="AC125" s="75"/>
      <c r="AD125" s="75"/>
    </row>
    <row r="126" spans="1:30" ht="15">
      <c r="A126" s="75"/>
      <c r="B126" s="75"/>
      <c r="C126" s="75"/>
      <c r="D126" s="75"/>
      <c r="E126" s="75"/>
      <c r="F126" s="75"/>
      <c r="G126" s="75"/>
      <c r="H126" s="75"/>
      <c r="I126" s="75"/>
      <c r="J126" s="115"/>
      <c r="K126" s="75"/>
      <c r="L126" s="115"/>
      <c r="M126" s="75"/>
      <c r="N126" s="115"/>
      <c r="O126" s="75"/>
      <c r="P126" s="115"/>
      <c r="Q126" s="75"/>
      <c r="R126" s="115"/>
      <c r="S126" s="75"/>
      <c r="T126" s="115"/>
      <c r="U126" s="75"/>
      <c r="V126" s="115"/>
      <c r="W126" s="75"/>
      <c r="X126" s="115"/>
      <c r="Y126" s="75"/>
      <c r="Z126" s="115"/>
      <c r="AA126" s="75"/>
      <c r="AB126" s="75"/>
      <c r="AC126" s="75"/>
      <c r="AD126" s="75"/>
    </row>
    <row r="127" spans="1:30" ht="15">
      <c r="A127" s="75"/>
      <c r="B127" s="75"/>
      <c r="C127" s="75"/>
      <c r="D127" s="75"/>
      <c r="E127" s="75"/>
      <c r="F127" s="75"/>
      <c r="G127" s="75"/>
      <c r="H127" s="75"/>
      <c r="I127" s="75"/>
      <c r="J127" s="115"/>
      <c r="K127" s="75"/>
      <c r="L127" s="115"/>
      <c r="M127" s="75"/>
      <c r="N127" s="115"/>
      <c r="O127" s="75"/>
      <c r="P127" s="115"/>
      <c r="Q127" s="75"/>
      <c r="R127" s="115"/>
      <c r="S127" s="75"/>
      <c r="T127" s="115"/>
      <c r="U127" s="75"/>
      <c r="V127" s="115"/>
      <c r="W127" s="75"/>
      <c r="X127" s="115"/>
      <c r="Y127" s="75"/>
      <c r="Z127" s="115"/>
      <c r="AA127" s="75"/>
      <c r="AB127" s="75"/>
      <c r="AC127" s="75"/>
      <c r="AD127" s="75"/>
    </row>
    <row r="128" spans="1:30" ht="15">
      <c r="A128" s="75"/>
      <c r="B128" s="75"/>
      <c r="C128" s="75"/>
      <c r="D128" s="75"/>
      <c r="E128" s="75"/>
      <c r="F128" s="75"/>
      <c r="G128" s="75"/>
      <c r="H128" s="75"/>
      <c r="I128" s="75"/>
      <c r="J128" s="115"/>
      <c r="K128" s="75"/>
      <c r="L128" s="115"/>
      <c r="M128" s="75"/>
      <c r="N128" s="115"/>
      <c r="O128" s="75"/>
      <c r="P128" s="115"/>
      <c r="Q128" s="75"/>
      <c r="R128" s="115"/>
      <c r="S128" s="75"/>
      <c r="T128" s="115"/>
      <c r="U128" s="75"/>
      <c r="V128" s="115"/>
      <c r="W128" s="75"/>
      <c r="X128" s="115"/>
      <c r="Y128" s="75"/>
      <c r="Z128" s="115"/>
      <c r="AA128" s="75"/>
      <c r="AB128" s="75"/>
      <c r="AC128" s="75"/>
      <c r="AD128" s="75"/>
    </row>
    <row r="129" spans="1:30" ht="15">
      <c r="A129" s="75"/>
      <c r="B129" s="75"/>
      <c r="C129" s="75"/>
      <c r="D129" s="75"/>
      <c r="E129" s="75"/>
      <c r="F129" s="75"/>
      <c r="G129" s="75"/>
      <c r="H129" s="75"/>
      <c r="I129" s="75"/>
      <c r="J129" s="115"/>
      <c r="K129" s="75"/>
      <c r="L129" s="115"/>
      <c r="M129" s="75"/>
      <c r="N129" s="115"/>
      <c r="O129" s="75"/>
      <c r="P129" s="115"/>
      <c r="Q129" s="75"/>
      <c r="R129" s="115"/>
      <c r="S129" s="75"/>
      <c r="T129" s="115"/>
      <c r="U129" s="75"/>
      <c r="V129" s="115"/>
      <c r="W129" s="75"/>
      <c r="X129" s="115"/>
      <c r="Y129" s="75"/>
      <c r="Z129" s="115"/>
      <c r="AA129" s="75"/>
      <c r="AB129" s="75"/>
      <c r="AC129" s="75"/>
      <c r="AD129" s="75"/>
    </row>
    <row r="130" spans="1:30" ht="15">
      <c r="A130" s="75"/>
      <c r="B130" s="75"/>
      <c r="C130" s="75"/>
      <c r="D130" s="75"/>
      <c r="E130" s="75"/>
      <c r="F130" s="75"/>
      <c r="G130" s="75"/>
      <c r="H130" s="75"/>
      <c r="I130" s="75"/>
      <c r="J130" s="115"/>
      <c r="K130" s="75"/>
      <c r="L130" s="115"/>
      <c r="M130" s="75"/>
      <c r="N130" s="115"/>
      <c r="O130" s="75"/>
      <c r="P130" s="115"/>
      <c r="Q130" s="75"/>
      <c r="R130" s="115"/>
      <c r="S130" s="75"/>
      <c r="T130" s="115"/>
      <c r="U130" s="75"/>
      <c r="V130" s="115"/>
      <c r="W130" s="75"/>
      <c r="X130" s="115"/>
      <c r="Y130" s="75"/>
      <c r="Z130" s="115"/>
      <c r="AA130" s="75"/>
      <c r="AB130" s="75"/>
      <c r="AC130" s="75"/>
      <c r="AD130" s="75"/>
    </row>
    <row r="131" spans="1:30" ht="15">
      <c r="A131" s="75"/>
      <c r="B131" s="75"/>
      <c r="C131" s="75"/>
      <c r="D131" s="75"/>
      <c r="E131" s="75"/>
      <c r="F131" s="75"/>
      <c r="G131" s="75"/>
      <c r="H131" s="75"/>
      <c r="I131" s="75"/>
      <c r="J131" s="115"/>
      <c r="K131" s="75"/>
      <c r="L131" s="115"/>
      <c r="M131" s="75"/>
      <c r="N131" s="115"/>
      <c r="O131" s="75"/>
      <c r="P131" s="115"/>
      <c r="Q131" s="75"/>
      <c r="R131" s="115"/>
      <c r="S131" s="75"/>
      <c r="T131" s="115"/>
      <c r="U131" s="75"/>
      <c r="V131" s="115"/>
      <c r="W131" s="75"/>
      <c r="X131" s="115"/>
      <c r="Y131" s="75"/>
      <c r="Z131" s="115"/>
      <c r="AA131" s="75"/>
      <c r="AB131" s="75"/>
      <c r="AC131" s="75"/>
      <c r="AD131" s="75"/>
    </row>
    <row r="132" spans="1:30" ht="15">
      <c r="A132" s="75"/>
      <c r="B132" s="75"/>
      <c r="C132" s="75"/>
      <c r="D132" s="75"/>
      <c r="E132" s="75"/>
      <c r="F132" s="75"/>
      <c r="G132" s="75"/>
      <c r="H132" s="75"/>
      <c r="I132" s="75"/>
      <c r="J132" s="115"/>
      <c r="K132" s="75"/>
      <c r="L132" s="115"/>
      <c r="M132" s="75"/>
      <c r="N132" s="115"/>
      <c r="O132" s="75"/>
      <c r="P132" s="115"/>
      <c r="Q132" s="75"/>
      <c r="R132" s="115"/>
      <c r="S132" s="75"/>
      <c r="T132" s="115"/>
      <c r="U132" s="75"/>
      <c r="V132" s="115"/>
      <c r="W132" s="75"/>
      <c r="X132" s="115"/>
      <c r="Y132" s="75"/>
      <c r="Z132" s="115"/>
      <c r="AA132" s="75"/>
      <c r="AB132" s="75"/>
      <c r="AC132" s="75"/>
      <c r="AD132" s="75"/>
    </row>
    <row r="133" spans="1:30" ht="15">
      <c r="A133" s="75"/>
      <c r="B133" s="75"/>
      <c r="C133" s="75"/>
      <c r="D133" s="75"/>
      <c r="E133" s="75"/>
      <c r="F133" s="75"/>
      <c r="G133" s="75"/>
      <c r="H133" s="75"/>
      <c r="I133" s="75"/>
      <c r="J133" s="115"/>
      <c r="K133" s="75"/>
      <c r="L133" s="115"/>
      <c r="M133" s="75"/>
      <c r="N133" s="115"/>
      <c r="O133" s="75"/>
      <c r="P133" s="115"/>
      <c r="Q133" s="75"/>
      <c r="R133" s="115"/>
      <c r="S133" s="75"/>
      <c r="T133" s="115"/>
      <c r="U133" s="75"/>
      <c r="V133" s="115"/>
      <c r="W133" s="75"/>
      <c r="X133" s="115"/>
      <c r="Y133" s="75"/>
      <c r="Z133" s="115"/>
      <c r="AA133" s="75"/>
      <c r="AB133" s="75"/>
      <c r="AC133" s="75"/>
      <c r="AD133" s="75"/>
    </row>
    <row r="134" spans="1:30" ht="15">
      <c r="A134" s="75"/>
      <c r="B134" s="75"/>
      <c r="C134" s="75"/>
      <c r="D134" s="75"/>
      <c r="E134" s="75"/>
      <c r="F134" s="75"/>
      <c r="G134" s="75"/>
      <c r="H134" s="75"/>
      <c r="I134" s="75"/>
      <c r="J134" s="115"/>
      <c r="K134" s="75"/>
      <c r="L134" s="115"/>
      <c r="M134" s="75"/>
      <c r="N134" s="115"/>
      <c r="O134" s="75"/>
      <c r="P134" s="115"/>
      <c r="Q134" s="75"/>
      <c r="R134" s="115"/>
      <c r="S134" s="75"/>
      <c r="T134" s="115"/>
      <c r="U134" s="75"/>
      <c r="V134" s="115"/>
      <c r="W134" s="75"/>
      <c r="X134" s="115"/>
      <c r="Y134" s="75"/>
      <c r="Z134" s="115"/>
      <c r="AA134" s="75"/>
      <c r="AB134" s="75"/>
      <c r="AC134" s="75"/>
      <c r="AD134" s="75"/>
    </row>
    <row r="135" spans="1:30" ht="15">
      <c r="A135" s="75"/>
      <c r="B135" s="75"/>
      <c r="C135" s="75"/>
      <c r="D135" s="75"/>
      <c r="E135" s="75"/>
      <c r="F135" s="75"/>
      <c r="G135" s="75"/>
      <c r="H135" s="75"/>
      <c r="I135" s="75"/>
      <c r="J135" s="115"/>
      <c r="K135" s="75"/>
      <c r="L135" s="115"/>
      <c r="M135" s="75"/>
      <c r="N135" s="115"/>
      <c r="O135" s="75"/>
      <c r="P135" s="115"/>
      <c r="Q135" s="75"/>
      <c r="R135" s="115"/>
      <c r="S135" s="75"/>
      <c r="T135" s="115"/>
      <c r="U135" s="75"/>
      <c r="V135" s="115"/>
      <c r="W135" s="75"/>
      <c r="X135" s="115"/>
      <c r="Y135" s="75"/>
      <c r="Z135" s="115"/>
      <c r="AA135" s="75"/>
      <c r="AB135" s="75"/>
      <c r="AC135" s="75"/>
      <c r="AD135" s="75"/>
    </row>
    <row r="136" spans="1:30" ht="15">
      <c r="A136" s="75"/>
      <c r="B136" s="75"/>
      <c r="C136" s="75"/>
      <c r="D136" s="75"/>
      <c r="E136" s="75"/>
      <c r="F136" s="75"/>
      <c r="G136" s="75"/>
      <c r="H136" s="75"/>
      <c r="I136" s="75"/>
      <c r="J136" s="115"/>
      <c r="K136" s="75"/>
      <c r="L136" s="115"/>
      <c r="M136" s="75"/>
      <c r="N136" s="115"/>
      <c r="O136" s="75"/>
      <c r="P136" s="115"/>
      <c r="Q136" s="75"/>
      <c r="R136" s="115"/>
      <c r="S136" s="75"/>
      <c r="T136" s="115"/>
      <c r="U136" s="75"/>
      <c r="V136" s="115"/>
      <c r="W136" s="75"/>
      <c r="X136" s="115"/>
      <c r="Y136" s="75"/>
      <c r="Z136" s="115"/>
      <c r="AA136" s="75"/>
      <c r="AB136" s="75"/>
      <c r="AC136" s="75"/>
      <c r="AD136" s="75"/>
    </row>
    <row r="137" spans="1:30" ht="15">
      <c r="A137" s="75"/>
      <c r="B137" s="75"/>
      <c r="C137" s="75"/>
      <c r="D137" s="75"/>
      <c r="E137" s="75"/>
      <c r="F137" s="75"/>
      <c r="G137" s="75"/>
      <c r="H137" s="75"/>
      <c r="I137" s="75"/>
      <c r="J137" s="115"/>
      <c r="K137" s="75"/>
      <c r="L137" s="115"/>
      <c r="M137" s="75"/>
      <c r="N137" s="115"/>
      <c r="O137" s="75"/>
      <c r="P137" s="115"/>
      <c r="Q137" s="75"/>
      <c r="R137" s="115"/>
      <c r="S137" s="75"/>
      <c r="T137" s="115"/>
      <c r="U137" s="75"/>
      <c r="V137" s="115"/>
      <c r="W137" s="75"/>
      <c r="X137" s="115"/>
      <c r="Y137" s="75"/>
      <c r="Z137" s="115"/>
      <c r="AA137" s="75"/>
      <c r="AB137" s="75"/>
      <c r="AC137" s="75"/>
      <c r="AD137" s="75"/>
    </row>
    <row r="138" spans="1:30" ht="15">
      <c r="A138" s="75"/>
      <c r="B138" s="75"/>
      <c r="C138" s="75"/>
      <c r="D138" s="75"/>
      <c r="E138" s="75"/>
      <c r="F138" s="75"/>
      <c r="G138" s="75"/>
      <c r="H138" s="75"/>
      <c r="I138" s="75"/>
      <c r="J138" s="115"/>
      <c r="K138" s="75"/>
      <c r="L138" s="115"/>
      <c r="M138" s="75"/>
      <c r="N138" s="115"/>
      <c r="O138" s="75"/>
      <c r="P138" s="115"/>
      <c r="Q138" s="75"/>
      <c r="R138" s="115"/>
      <c r="S138" s="75"/>
      <c r="T138" s="115"/>
      <c r="U138" s="75"/>
      <c r="V138" s="115"/>
      <c r="W138" s="75"/>
      <c r="X138" s="115"/>
      <c r="Y138" s="75"/>
      <c r="Z138" s="115"/>
      <c r="AA138" s="75"/>
      <c r="AB138" s="75"/>
      <c r="AC138" s="75"/>
      <c r="AD138" s="75"/>
    </row>
    <row r="139" spans="1:30" ht="15">
      <c r="A139" s="75"/>
      <c r="B139" s="75"/>
      <c r="C139" s="75"/>
      <c r="D139" s="75"/>
      <c r="E139" s="75"/>
      <c r="F139" s="75"/>
      <c r="G139" s="75"/>
      <c r="H139" s="75"/>
      <c r="I139" s="75"/>
      <c r="J139" s="115"/>
      <c r="K139" s="75"/>
      <c r="L139" s="115"/>
      <c r="M139" s="75"/>
      <c r="N139" s="115"/>
      <c r="O139" s="75"/>
      <c r="P139" s="115"/>
      <c r="Q139" s="75"/>
      <c r="R139" s="115"/>
      <c r="S139" s="75"/>
      <c r="T139" s="115"/>
      <c r="U139" s="75"/>
      <c r="V139" s="115"/>
      <c r="W139" s="75"/>
      <c r="X139" s="115"/>
      <c r="Y139" s="75"/>
      <c r="Z139" s="115"/>
      <c r="AA139" s="75"/>
      <c r="AB139" s="75"/>
      <c r="AC139" s="75"/>
      <c r="AD139" s="75"/>
    </row>
    <row r="140" spans="1:30" ht="15">
      <c r="A140" s="75"/>
      <c r="B140" s="75"/>
      <c r="C140" s="75"/>
      <c r="D140" s="75"/>
      <c r="E140" s="75"/>
      <c r="F140" s="75"/>
      <c r="G140" s="75"/>
      <c r="H140" s="75"/>
      <c r="I140" s="75"/>
      <c r="J140" s="115"/>
      <c r="K140" s="75"/>
      <c r="L140" s="115"/>
      <c r="M140" s="75"/>
      <c r="N140" s="115"/>
      <c r="O140" s="75"/>
      <c r="P140" s="115"/>
      <c r="Q140" s="75"/>
      <c r="R140" s="115"/>
      <c r="S140" s="75"/>
      <c r="T140" s="115"/>
      <c r="U140" s="75"/>
      <c r="V140" s="115"/>
      <c r="W140" s="75"/>
      <c r="X140" s="115"/>
      <c r="Y140" s="75"/>
      <c r="Z140" s="115"/>
      <c r="AA140" s="75"/>
      <c r="AB140" s="75"/>
      <c r="AC140" s="75"/>
      <c r="AD140" s="75"/>
    </row>
    <row r="141" spans="1:30" ht="15">
      <c r="A141" s="75"/>
      <c r="B141" s="75"/>
      <c r="C141" s="75"/>
      <c r="D141" s="75"/>
      <c r="E141" s="75"/>
      <c r="F141" s="75"/>
      <c r="G141" s="75"/>
      <c r="H141" s="75"/>
      <c r="I141" s="75"/>
      <c r="J141" s="115"/>
      <c r="K141" s="75"/>
      <c r="L141" s="115"/>
      <c r="M141" s="75"/>
      <c r="N141" s="115"/>
      <c r="O141" s="75"/>
      <c r="P141" s="115"/>
      <c r="Q141" s="75"/>
      <c r="R141" s="115"/>
      <c r="S141" s="75"/>
      <c r="T141" s="115"/>
      <c r="U141" s="75"/>
      <c r="V141" s="115"/>
      <c r="W141" s="75"/>
      <c r="X141" s="115"/>
      <c r="Y141" s="75"/>
      <c r="Z141" s="115"/>
      <c r="AA141" s="75"/>
      <c r="AB141" s="75"/>
      <c r="AC141" s="75"/>
      <c r="AD141" s="75"/>
    </row>
    <row r="142" spans="1:30" ht="15">
      <c r="A142" s="75"/>
      <c r="B142" s="75"/>
      <c r="C142" s="75"/>
      <c r="D142" s="75"/>
      <c r="E142" s="75"/>
      <c r="F142" s="75"/>
      <c r="G142" s="75"/>
      <c r="H142" s="75"/>
      <c r="I142" s="75"/>
      <c r="J142" s="115"/>
      <c r="K142" s="75"/>
      <c r="L142" s="115"/>
      <c r="M142" s="75"/>
      <c r="N142" s="115"/>
      <c r="O142" s="75"/>
      <c r="P142" s="115"/>
      <c r="Q142" s="75"/>
      <c r="R142" s="115"/>
      <c r="S142" s="75"/>
      <c r="T142" s="115"/>
      <c r="U142" s="75"/>
      <c r="V142" s="115"/>
      <c r="W142" s="75"/>
      <c r="X142" s="115"/>
      <c r="Y142" s="75"/>
      <c r="Z142" s="115"/>
      <c r="AA142" s="75"/>
      <c r="AB142" s="75"/>
      <c r="AC142" s="75"/>
      <c r="AD142" s="75"/>
    </row>
    <row r="143" spans="1:30" ht="15">
      <c r="A143" s="75"/>
      <c r="B143" s="75"/>
      <c r="C143" s="75"/>
      <c r="D143" s="75"/>
      <c r="E143" s="75"/>
      <c r="F143" s="75"/>
      <c r="G143" s="75"/>
      <c r="H143" s="75"/>
      <c r="I143" s="75"/>
      <c r="J143" s="115"/>
      <c r="K143" s="75"/>
      <c r="L143" s="115"/>
      <c r="M143" s="75"/>
      <c r="N143" s="115"/>
      <c r="O143" s="75"/>
      <c r="P143" s="115"/>
      <c r="Q143" s="75"/>
      <c r="R143" s="115"/>
      <c r="S143" s="75"/>
      <c r="T143" s="115"/>
      <c r="U143" s="75"/>
      <c r="V143" s="115"/>
      <c r="W143" s="75"/>
      <c r="X143" s="115"/>
      <c r="Y143" s="75"/>
      <c r="Z143" s="115"/>
      <c r="AA143" s="75"/>
      <c r="AB143" s="75"/>
      <c r="AC143" s="75"/>
      <c r="AD143" s="75"/>
    </row>
    <row r="144" spans="1:30" ht="15">
      <c r="A144" s="75"/>
      <c r="B144" s="75"/>
      <c r="C144" s="75"/>
      <c r="D144" s="75"/>
      <c r="E144" s="75"/>
      <c r="F144" s="75"/>
      <c r="G144" s="75"/>
      <c r="H144" s="75"/>
      <c r="I144" s="75"/>
      <c r="J144" s="115"/>
      <c r="K144" s="75"/>
      <c r="L144" s="115"/>
      <c r="M144" s="75"/>
      <c r="N144" s="115"/>
      <c r="O144" s="75"/>
      <c r="P144" s="115"/>
      <c r="Q144" s="75"/>
      <c r="R144" s="115"/>
      <c r="S144" s="75"/>
      <c r="T144" s="115"/>
      <c r="U144" s="75"/>
      <c r="V144" s="115"/>
      <c r="W144" s="75"/>
      <c r="X144" s="115"/>
      <c r="Y144" s="75"/>
      <c r="Z144" s="115"/>
      <c r="AA144" s="75"/>
      <c r="AB144" s="75"/>
      <c r="AC144" s="75"/>
      <c r="AD144" s="75"/>
    </row>
    <row r="145" spans="1:30" ht="15">
      <c r="A145" s="75"/>
      <c r="B145" s="75"/>
      <c r="C145" s="75"/>
      <c r="D145" s="75"/>
      <c r="E145" s="75"/>
      <c r="F145" s="75"/>
      <c r="G145" s="75"/>
      <c r="H145" s="75"/>
      <c r="I145" s="75"/>
      <c r="J145" s="115"/>
      <c r="K145" s="75"/>
      <c r="L145" s="115"/>
      <c r="M145" s="75"/>
      <c r="N145" s="115"/>
      <c r="O145" s="75"/>
      <c r="P145" s="115"/>
      <c r="Q145" s="75"/>
      <c r="R145" s="115"/>
      <c r="S145" s="75"/>
      <c r="T145" s="115"/>
      <c r="U145" s="75"/>
      <c r="V145" s="115"/>
      <c r="W145" s="75"/>
      <c r="X145" s="115"/>
      <c r="Y145" s="75"/>
      <c r="Z145" s="115"/>
      <c r="AA145" s="75"/>
      <c r="AB145" s="75"/>
      <c r="AC145" s="75"/>
      <c r="AD145" s="75"/>
    </row>
    <row r="146" spans="1:30" ht="15">
      <c r="A146" s="75"/>
      <c r="B146" s="75"/>
      <c r="C146" s="75"/>
      <c r="D146" s="75"/>
      <c r="E146" s="75"/>
      <c r="F146" s="75"/>
      <c r="G146" s="75"/>
      <c r="H146" s="75"/>
      <c r="I146" s="75"/>
      <c r="J146" s="115"/>
      <c r="K146" s="75"/>
      <c r="L146" s="115"/>
      <c r="M146" s="75"/>
      <c r="N146" s="115"/>
      <c r="O146" s="75"/>
      <c r="P146" s="115"/>
      <c r="Q146" s="75"/>
      <c r="R146" s="115"/>
      <c r="S146" s="75"/>
      <c r="T146" s="115"/>
      <c r="U146" s="75"/>
      <c r="V146" s="115"/>
      <c r="W146" s="75"/>
      <c r="X146" s="115"/>
      <c r="Y146" s="75"/>
      <c r="Z146" s="115"/>
      <c r="AA146" s="75"/>
      <c r="AB146" s="75"/>
      <c r="AC146" s="75"/>
      <c r="AD146" s="75"/>
    </row>
    <row r="147" spans="1:30" ht="15">
      <c r="A147" s="75"/>
      <c r="B147" s="75"/>
      <c r="C147" s="75"/>
      <c r="D147" s="75"/>
      <c r="E147" s="75"/>
      <c r="F147" s="75"/>
      <c r="G147" s="75"/>
      <c r="H147" s="75"/>
      <c r="I147" s="75"/>
      <c r="J147" s="115"/>
      <c r="K147" s="75"/>
      <c r="L147" s="115"/>
      <c r="M147" s="75"/>
      <c r="N147" s="115"/>
      <c r="O147" s="75"/>
      <c r="P147" s="115"/>
      <c r="Q147" s="75"/>
      <c r="R147" s="115"/>
      <c r="S147" s="75"/>
      <c r="T147" s="115"/>
      <c r="U147" s="75"/>
      <c r="V147" s="115"/>
      <c r="W147" s="75"/>
      <c r="X147" s="115"/>
      <c r="Y147" s="75"/>
      <c r="Z147" s="115"/>
      <c r="AA147" s="75"/>
      <c r="AB147" s="75"/>
      <c r="AC147" s="75"/>
      <c r="AD147" s="75"/>
    </row>
    <row r="148" spans="1:30" ht="15">
      <c r="A148" s="75"/>
      <c r="B148" s="75"/>
      <c r="C148" s="75"/>
      <c r="D148" s="75"/>
      <c r="E148" s="75"/>
      <c r="F148" s="75"/>
      <c r="G148" s="75"/>
      <c r="H148" s="75"/>
      <c r="I148" s="75"/>
      <c r="J148" s="115"/>
      <c r="K148" s="75"/>
      <c r="L148" s="115"/>
      <c r="M148" s="75"/>
      <c r="N148" s="115"/>
      <c r="O148" s="75"/>
      <c r="P148" s="115"/>
      <c r="Q148" s="75"/>
      <c r="R148" s="115"/>
      <c r="S148" s="75"/>
      <c r="T148" s="115"/>
      <c r="U148" s="75"/>
      <c r="V148" s="115"/>
      <c r="W148" s="75"/>
      <c r="X148" s="115"/>
      <c r="Y148" s="75"/>
      <c r="Z148" s="115"/>
      <c r="AA148" s="75"/>
      <c r="AB148" s="75"/>
      <c r="AC148" s="75"/>
      <c r="AD148" s="75"/>
    </row>
    <row r="149" spans="1:30" ht="15">
      <c r="A149" s="75"/>
      <c r="B149" s="75"/>
      <c r="C149" s="75"/>
      <c r="D149" s="75"/>
      <c r="E149" s="75"/>
      <c r="F149" s="75"/>
      <c r="G149" s="75"/>
      <c r="H149" s="75"/>
      <c r="I149" s="75"/>
      <c r="J149" s="115"/>
      <c r="K149" s="75"/>
      <c r="L149" s="115"/>
      <c r="M149" s="75"/>
      <c r="N149" s="115"/>
      <c r="O149" s="75"/>
      <c r="P149" s="115"/>
      <c r="Q149" s="75"/>
      <c r="R149" s="115"/>
      <c r="S149" s="75"/>
      <c r="T149" s="115"/>
      <c r="U149" s="75"/>
      <c r="V149" s="115"/>
      <c r="W149" s="75"/>
      <c r="X149" s="115"/>
      <c r="Y149" s="75"/>
      <c r="Z149" s="115"/>
      <c r="AA149" s="75"/>
      <c r="AB149" s="75"/>
      <c r="AC149" s="75"/>
      <c r="AD149" s="75"/>
    </row>
    <row r="150" spans="1:30" ht="15">
      <c r="A150" s="75"/>
      <c r="B150" s="75"/>
      <c r="C150" s="75"/>
      <c r="D150" s="75"/>
      <c r="E150" s="75"/>
      <c r="F150" s="75"/>
      <c r="G150" s="75"/>
      <c r="H150" s="75"/>
      <c r="I150" s="75"/>
      <c r="J150" s="115"/>
      <c r="K150" s="75"/>
      <c r="L150" s="115"/>
      <c r="M150" s="75"/>
      <c r="N150" s="115"/>
      <c r="O150" s="75"/>
      <c r="P150" s="115"/>
      <c r="Q150" s="75"/>
      <c r="R150" s="115"/>
      <c r="S150" s="75"/>
      <c r="T150" s="115"/>
      <c r="U150" s="75"/>
      <c r="V150" s="115"/>
      <c r="W150" s="75"/>
      <c r="X150" s="115"/>
      <c r="Y150" s="75"/>
      <c r="Z150" s="115"/>
      <c r="AA150" s="75"/>
      <c r="AB150" s="75"/>
      <c r="AC150" s="75"/>
      <c r="AD150" s="75"/>
    </row>
    <row r="151" spans="1:30" ht="15">
      <c r="A151" s="75"/>
      <c r="B151" s="75"/>
      <c r="C151" s="75"/>
      <c r="D151" s="75"/>
      <c r="E151" s="75"/>
      <c r="F151" s="75"/>
      <c r="G151" s="75"/>
      <c r="H151" s="75"/>
      <c r="I151" s="75"/>
      <c r="J151" s="115"/>
      <c r="K151" s="75"/>
      <c r="L151" s="115"/>
      <c r="M151" s="75"/>
      <c r="N151" s="115"/>
      <c r="O151" s="75"/>
      <c r="P151" s="115"/>
      <c r="Q151" s="75"/>
      <c r="R151" s="115"/>
      <c r="S151" s="75"/>
      <c r="T151" s="115"/>
      <c r="U151" s="75"/>
      <c r="V151" s="115"/>
      <c r="W151" s="75"/>
      <c r="X151" s="115"/>
      <c r="Y151" s="75"/>
      <c r="Z151" s="115"/>
      <c r="AA151" s="75"/>
      <c r="AB151" s="75"/>
      <c r="AC151" s="75"/>
      <c r="AD151" s="75"/>
    </row>
    <row r="152" spans="1:30" ht="15">
      <c r="A152" s="75"/>
      <c r="B152" s="75"/>
      <c r="C152" s="75"/>
      <c r="D152" s="75"/>
      <c r="E152" s="75"/>
      <c r="F152" s="75"/>
      <c r="G152" s="75"/>
      <c r="H152" s="75"/>
      <c r="I152" s="75"/>
      <c r="J152" s="115"/>
      <c r="K152" s="75"/>
      <c r="L152" s="115"/>
      <c r="M152" s="75"/>
      <c r="N152" s="115"/>
      <c r="O152" s="75"/>
      <c r="P152" s="115"/>
      <c r="Q152" s="75"/>
      <c r="R152" s="115"/>
      <c r="S152" s="75"/>
      <c r="T152" s="115"/>
      <c r="U152" s="75"/>
      <c r="V152" s="115"/>
      <c r="W152" s="75"/>
      <c r="X152" s="115"/>
      <c r="Y152" s="75"/>
      <c r="Z152" s="115"/>
      <c r="AA152" s="75"/>
      <c r="AB152" s="75"/>
      <c r="AC152" s="75"/>
      <c r="AD152" s="75"/>
    </row>
    <row r="153" spans="1:30" ht="15">
      <c r="A153" s="75"/>
      <c r="B153" s="75"/>
      <c r="C153" s="75"/>
      <c r="D153" s="75"/>
      <c r="E153" s="75"/>
      <c r="F153" s="75"/>
      <c r="G153" s="75"/>
      <c r="H153" s="75"/>
      <c r="I153" s="75"/>
      <c r="J153" s="115"/>
      <c r="K153" s="75"/>
      <c r="L153" s="115"/>
      <c r="M153" s="75"/>
      <c r="N153" s="115"/>
      <c r="O153" s="75"/>
      <c r="P153" s="115"/>
      <c r="Q153" s="75"/>
      <c r="R153" s="115"/>
      <c r="S153" s="75"/>
      <c r="T153" s="115"/>
      <c r="U153" s="75"/>
      <c r="V153" s="115"/>
      <c r="W153" s="75"/>
      <c r="X153" s="115"/>
      <c r="Y153" s="75"/>
      <c r="Z153" s="115"/>
      <c r="AA153" s="75"/>
      <c r="AB153" s="75"/>
      <c r="AC153" s="75"/>
      <c r="AD153" s="75"/>
    </row>
    <row r="154" spans="1:30" ht="15">
      <c r="A154" s="75"/>
      <c r="B154" s="75"/>
      <c r="C154" s="75"/>
      <c r="D154" s="75"/>
      <c r="E154" s="75"/>
      <c r="F154" s="75"/>
      <c r="G154" s="75"/>
      <c r="H154" s="75"/>
      <c r="I154" s="75"/>
      <c r="J154" s="115"/>
      <c r="K154" s="75"/>
      <c r="L154" s="115"/>
      <c r="M154" s="75"/>
      <c r="N154" s="115"/>
      <c r="O154" s="75"/>
      <c r="P154" s="115"/>
      <c r="Q154" s="75"/>
      <c r="R154" s="115"/>
      <c r="S154" s="75"/>
      <c r="T154" s="115"/>
      <c r="U154" s="75"/>
      <c r="V154" s="115"/>
      <c r="W154" s="75"/>
      <c r="X154" s="115"/>
      <c r="Y154" s="75"/>
      <c r="Z154" s="115"/>
      <c r="AA154" s="75"/>
      <c r="AB154" s="75"/>
      <c r="AC154" s="75"/>
      <c r="AD154" s="75"/>
    </row>
    <row r="155" spans="1:30" ht="15">
      <c r="A155" s="75"/>
      <c r="B155" s="75"/>
      <c r="C155" s="75"/>
      <c r="D155" s="75"/>
      <c r="E155" s="75"/>
      <c r="F155" s="75"/>
      <c r="G155" s="75"/>
      <c r="H155" s="75"/>
      <c r="I155" s="75"/>
      <c r="J155" s="115"/>
      <c r="K155" s="75"/>
      <c r="L155" s="115"/>
      <c r="M155" s="75"/>
      <c r="N155" s="115"/>
      <c r="O155" s="75"/>
      <c r="P155" s="115"/>
      <c r="Q155" s="75"/>
      <c r="R155" s="115"/>
      <c r="S155" s="75"/>
      <c r="T155" s="115"/>
      <c r="U155" s="75"/>
      <c r="V155" s="115"/>
      <c r="W155" s="75"/>
      <c r="X155" s="115"/>
      <c r="Y155" s="75"/>
      <c r="Z155" s="115"/>
      <c r="AA155" s="75"/>
      <c r="AB155" s="75"/>
      <c r="AC155" s="75"/>
      <c r="AD155" s="75"/>
    </row>
    <row r="156" spans="1:30" ht="15">
      <c r="A156" s="75"/>
      <c r="B156" s="75"/>
      <c r="C156" s="75"/>
      <c r="D156" s="75"/>
      <c r="E156" s="75"/>
      <c r="F156" s="75"/>
      <c r="G156" s="75"/>
      <c r="H156" s="75"/>
      <c r="I156" s="75"/>
      <c r="J156" s="115"/>
      <c r="K156" s="75"/>
      <c r="L156" s="115"/>
      <c r="M156" s="75"/>
      <c r="N156" s="115"/>
      <c r="O156" s="75"/>
      <c r="P156" s="115"/>
      <c r="Q156" s="75"/>
      <c r="R156" s="115"/>
      <c r="S156" s="75"/>
      <c r="T156" s="115"/>
      <c r="U156" s="75"/>
      <c r="V156" s="115"/>
      <c r="W156" s="75"/>
      <c r="X156" s="115"/>
      <c r="Y156" s="75"/>
      <c r="Z156" s="115"/>
      <c r="AA156" s="75"/>
      <c r="AB156" s="75"/>
      <c r="AC156" s="75"/>
      <c r="AD156" s="75"/>
    </row>
    <row r="157" spans="1:30" ht="15">
      <c r="A157" s="75"/>
      <c r="B157" s="75"/>
      <c r="C157" s="75"/>
      <c r="D157" s="75"/>
      <c r="E157" s="75"/>
      <c r="F157" s="75"/>
      <c r="G157" s="75"/>
      <c r="H157" s="75"/>
      <c r="I157" s="75"/>
      <c r="J157" s="115"/>
      <c r="K157" s="75"/>
      <c r="L157" s="115"/>
      <c r="M157" s="75"/>
      <c r="N157" s="115"/>
      <c r="O157" s="75"/>
      <c r="P157" s="115"/>
      <c r="Q157" s="75"/>
      <c r="R157" s="115"/>
      <c r="S157" s="75"/>
      <c r="T157" s="115"/>
      <c r="U157" s="75"/>
      <c r="V157" s="115"/>
      <c r="W157" s="75"/>
      <c r="X157" s="115"/>
      <c r="Y157" s="75"/>
      <c r="Z157" s="115"/>
      <c r="AA157" s="75"/>
      <c r="AB157" s="75"/>
      <c r="AC157" s="75"/>
      <c r="AD157" s="75"/>
    </row>
    <row r="158" spans="1:30" ht="15">
      <c r="A158" s="75"/>
      <c r="B158" s="75"/>
      <c r="C158" s="75"/>
      <c r="D158" s="75"/>
      <c r="E158" s="75"/>
      <c r="F158" s="75"/>
      <c r="G158" s="75"/>
      <c r="H158" s="75"/>
      <c r="I158" s="75"/>
      <c r="J158" s="115"/>
      <c r="K158" s="75"/>
      <c r="L158" s="115"/>
      <c r="M158" s="75"/>
      <c r="N158" s="115"/>
      <c r="O158" s="75"/>
      <c r="P158" s="115"/>
      <c r="Q158" s="75"/>
      <c r="R158" s="115"/>
      <c r="S158" s="75"/>
      <c r="T158" s="115"/>
      <c r="U158" s="75"/>
      <c r="V158" s="115"/>
      <c r="W158" s="75"/>
      <c r="X158" s="115"/>
      <c r="Y158" s="75"/>
      <c r="Z158" s="115"/>
      <c r="AA158" s="75"/>
      <c r="AB158" s="75"/>
      <c r="AC158" s="75"/>
      <c r="AD158" s="75"/>
    </row>
    <row r="159" spans="1:30" ht="15">
      <c r="A159" s="75"/>
      <c r="B159" s="75"/>
      <c r="C159" s="75"/>
      <c r="D159" s="75"/>
      <c r="E159" s="75"/>
      <c r="F159" s="75"/>
      <c r="G159" s="75"/>
      <c r="H159" s="75"/>
      <c r="I159" s="75"/>
      <c r="J159" s="115"/>
      <c r="K159" s="75"/>
      <c r="L159" s="115"/>
      <c r="M159" s="75"/>
      <c r="N159" s="115"/>
      <c r="O159" s="75"/>
      <c r="P159" s="115"/>
      <c r="Q159" s="75"/>
      <c r="R159" s="115"/>
      <c r="S159" s="75"/>
      <c r="T159" s="115"/>
      <c r="U159" s="75"/>
      <c r="V159" s="115"/>
      <c r="W159" s="75"/>
      <c r="X159" s="115"/>
      <c r="Y159" s="75"/>
      <c r="Z159" s="115"/>
      <c r="AA159" s="75"/>
      <c r="AB159" s="75"/>
      <c r="AC159" s="75"/>
      <c r="AD159" s="75"/>
    </row>
    <row r="160" spans="1:30" ht="15">
      <c r="A160" s="75"/>
      <c r="B160" s="75"/>
      <c r="C160" s="75"/>
      <c r="D160" s="75"/>
      <c r="E160" s="75"/>
      <c r="F160" s="75"/>
      <c r="G160" s="75"/>
      <c r="H160" s="75"/>
      <c r="I160" s="75"/>
      <c r="J160" s="115"/>
      <c r="K160" s="75"/>
      <c r="L160" s="115"/>
      <c r="M160" s="75"/>
      <c r="N160" s="115"/>
      <c r="O160" s="75"/>
      <c r="P160" s="115"/>
      <c r="Q160" s="75"/>
      <c r="R160" s="115"/>
      <c r="S160" s="75"/>
      <c r="T160" s="115"/>
      <c r="U160" s="75"/>
      <c r="V160" s="115"/>
      <c r="W160" s="75"/>
      <c r="X160" s="115"/>
      <c r="Y160" s="75"/>
      <c r="Z160" s="115"/>
      <c r="AA160" s="75"/>
      <c r="AB160" s="75"/>
      <c r="AC160" s="75"/>
      <c r="AD160" s="75"/>
    </row>
    <row r="161" spans="1:30" ht="15">
      <c r="A161" s="75"/>
      <c r="B161" s="75"/>
      <c r="C161" s="75"/>
      <c r="D161" s="75"/>
      <c r="E161" s="75"/>
      <c r="F161" s="75"/>
      <c r="G161" s="75"/>
      <c r="H161" s="75"/>
      <c r="I161" s="75"/>
      <c r="J161" s="115"/>
      <c r="K161" s="75"/>
      <c r="L161" s="115"/>
      <c r="M161" s="75"/>
      <c r="N161" s="115"/>
      <c r="O161" s="75"/>
      <c r="P161" s="115"/>
      <c r="Q161" s="75"/>
      <c r="R161" s="115"/>
      <c r="S161" s="75"/>
      <c r="T161" s="115"/>
      <c r="U161" s="75"/>
      <c r="V161" s="115"/>
      <c r="W161" s="75"/>
      <c r="X161" s="115"/>
      <c r="Y161" s="75"/>
      <c r="Z161" s="115"/>
      <c r="AA161" s="75"/>
      <c r="AB161" s="75"/>
      <c r="AC161" s="75"/>
      <c r="AD161" s="75"/>
    </row>
    <row r="162" spans="1:30" ht="15">
      <c r="A162" s="75"/>
      <c r="B162" s="75"/>
      <c r="C162" s="75"/>
      <c r="D162" s="75"/>
      <c r="E162" s="75"/>
      <c r="F162" s="75"/>
      <c r="G162" s="75"/>
      <c r="H162" s="75"/>
      <c r="I162" s="75"/>
      <c r="J162" s="115"/>
      <c r="K162" s="75"/>
      <c r="L162" s="115"/>
      <c r="M162" s="75"/>
      <c r="N162" s="115"/>
      <c r="O162" s="75"/>
      <c r="P162" s="115"/>
      <c r="Q162" s="75"/>
      <c r="R162" s="115"/>
      <c r="S162" s="75"/>
      <c r="T162" s="115"/>
      <c r="U162" s="75"/>
      <c r="V162" s="115"/>
      <c r="W162" s="75"/>
      <c r="X162" s="115"/>
      <c r="Y162" s="75"/>
      <c r="Z162" s="115"/>
      <c r="AA162" s="75"/>
      <c r="AB162" s="75"/>
      <c r="AC162" s="75"/>
      <c r="AD162" s="75"/>
    </row>
    <row r="163" spans="1:30" ht="15">
      <c r="A163" s="75"/>
      <c r="B163" s="75"/>
      <c r="C163" s="75"/>
      <c r="D163" s="75"/>
      <c r="E163" s="75"/>
      <c r="F163" s="75"/>
      <c r="G163" s="75"/>
      <c r="H163" s="75"/>
      <c r="I163" s="75"/>
      <c r="J163" s="115"/>
      <c r="K163" s="75"/>
      <c r="L163" s="115"/>
      <c r="M163" s="75"/>
      <c r="N163" s="115"/>
      <c r="O163" s="75"/>
      <c r="P163" s="115"/>
      <c r="Q163" s="75"/>
      <c r="R163" s="115"/>
      <c r="S163" s="75"/>
      <c r="T163" s="115"/>
      <c r="U163" s="75"/>
      <c r="V163" s="115"/>
      <c r="W163" s="75"/>
      <c r="X163" s="115"/>
      <c r="Y163" s="75"/>
      <c r="Z163" s="115"/>
      <c r="AA163" s="75"/>
      <c r="AB163" s="75"/>
      <c r="AC163" s="75"/>
      <c r="AD163" s="75"/>
    </row>
    <row r="164" spans="1:30" ht="15">
      <c r="A164" s="75"/>
      <c r="B164" s="75"/>
      <c r="C164" s="75"/>
      <c r="D164" s="75"/>
      <c r="E164" s="75"/>
      <c r="F164" s="75"/>
      <c r="G164" s="75"/>
      <c r="H164" s="75"/>
      <c r="I164" s="75"/>
      <c r="J164" s="115"/>
      <c r="K164" s="75"/>
      <c r="L164" s="115"/>
      <c r="M164" s="75"/>
      <c r="N164" s="115"/>
      <c r="O164" s="75"/>
      <c r="P164" s="115"/>
      <c r="Q164" s="75"/>
      <c r="R164" s="115"/>
      <c r="S164" s="75"/>
      <c r="T164" s="115"/>
      <c r="U164" s="75"/>
      <c r="V164" s="115"/>
      <c r="W164" s="75"/>
      <c r="X164" s="115"/>
      <c r="Y164" s="75"/>
      <c r="Z164" s="115"/>
      <c r="AA164" s="75"/>
      <c r="AB164" s="75"/>
      <c r="AC164" s="75"/>
      <c r="AD164" s="75"/>
    </row>
    <row r="165" spans="1:30" ht="15">
      <c r="A165" s="75"/>
      <c r="B165" s="75"/>
      <c r="C165" s="75"/>
      <c r="D165" s="75"/>
      <c r="E165" s="75"/>
      <c r="F165" s="75"/>
      <c r="G165" s="75"/>
      <c r="H165" s="75"/>
      <c r="I165" s="75"/>
      <c r="J165" s="115"/>
      <c r="K165" s="75"/>
      <c r="L165" s="115"/>
      <c r="M165" s="75"/>
      <c r="N165" s="115"/>
      <c r="O165" s="75"/>
      <c r="P165" s="115"/>
      <c r="Q165" s="75"/>
      <c r="R165" s="115"/>
      <c r="S165" s="75"/>
      <c r="T165" s="115"/>
      <c r="U165" s="75"/>
      <c r="V165" s="115"/>
      <c r="W165" s="75"/>
      <c r="X165" s="115"/>
      <c r="Y165" s="75"/>
      <c r="Z165" s="115"/>
      <c r="AA165" s="75"/>
      <c r="AB165" s="75"/>
      <c r="AC165" s="75"/>
      <c r="AD165" s="75"/>
    </row>
    <row r="166" spans="1:30" ht="15">
      <c r="A166" s="75"/>
      <c r="B166" s="75"/>
      <c r="C166" s="75"/>
      <c r="D166" s="75"/>
      <c r="E166" s="75"/>
      <c r="F166" s="75"/>
      <c r="G166" s="75"/>
      <c r="H166" s="75"/>
      <c r="I166" s="75"/>
      <c r="J166" s="115"/>
      <c r="K166" s="75"/>
      <c r="L166" s="115"/>
      <c r="M166" s="75"/>
      <c r="N166" s="115"/>
      <c r="O166" s="75"/>
      <c r="P166" s="115"/>
      <c r="Q166" s="75"/>
      <c r="R166" s="115"/>
      <c r="S166" s="75"/>
      <c r="T166" s="115"/>
      <c r="U166" s="75"/>
      <c r="V166" s="115"/>
      <c r="W166" s="75"/>
      <c r="X166" s="115"/>
      <c r="Y166" s="75"/>
      <c r="Z166" s="115"/>
      <c r="AA166" s="75"/>
      <c r="AB166" s="75"/>
      <c r="AC166" s="75"/>
      <c r="AD166" s="75"/>
    </row>
    <row r="167" spans="1:30" ht="15">
      <c r="A167" s="75"/>
      <c r="B167" s="75"/>
      <c r="C167" s="75"/>
      <c r="D167" s="75"/>
      <c r="E167" s="75"/>
      <c r="F167" s="75"/>
      <c r="G167" s="75"/>
      <c r="H167" s="75"/>
      <c r="I167" s="75"/>
      <c r="J167" s="115"/>
      <c r="K167" s="75"/>
      <c r="L167" s="115"/>
      <c r="M167" s="75"/>
      <c r="N167" s="115"/>
      <c r="O167" s="75"/>
      <c r="P167" s="115"/>
      <c r="Q167" s="75"/>
      <c r="R167" s="115"/>
      <c r="S167" s="75"/>
      <c r="T167" s="115"/>
      <c r="U167" s="75"/>
      <c r="V167" s="115"/>
      <c r="W167" s="75"/>
      <c r="X167" s="115"/>
      <c r="Y167" s="75"/>
      <c r="Z167" s="115"/>
      <c r="AA167" s="75"/>
      <c r="AB167" s="75"/>
      <c r="AC167" s="75"/>
      <c r="AD167" s="75"/>
    </row>
    <row r="168" spans="1:30" ht="15">
      <c r="A168" s="75"/>
      <c r="B168" s="75"/>
      <c r="C168" s="75"/>
      <c r="D168" s="75"/>
      <c r="E168" s="75"/>
      <c r="F168" s="75"/>
      <c r="G168" s="75"/>
      <c r="H168" s="75"/>
      <c r="I168" s="75"/>
      <c r="J168" s="115"/>
      <c r="K168" s="75"/>
      <c r="L168" s="115"/>
      <c r="M168" s="75"/>
      <c r="N168" s="115"/>
      <c r="O168" s="75"/>
      <c r="P168" s="115"/>
      <c r="Q168" s="75"/>
      <c r="R168" s="115"/>
      <c r="S168" s="75"/>
      <c r="T168" s="115"/>
      <c r="U168" s="75"/>
      <c r="V168" s="115"/>
      <c r="W168" s="75"/>
      <c r="X168" s="115"/>
      <c r="Y168" s="75"/>
      <c r="Z168" s="115"/>
      <c r="AA168" s="75"/>
      <c r="AB168" s="75"/>
      <c r="AC168" s="75"/>
      <c r="AD168" s="75"/>
    </row>
    <row r="169" spans="1:30" ht="15">
      <c r="A169" s="75"/>
      <c r="B169" s="75"/>
      <c r="C169" s="75"/>
      <c r="D169" s="75"/>
      <c r="E169" s="75"/>
      <c r="F169" s="75"/>
      <c r="G169" s="75"/>
      <c r="H169" s="75"/>
      <c r="I169" s="75"/>
      <c r="J169" s="115"/>
      <c r="K169" s="75"/>
      <c r="L169" s="115"/>
      <c r="M169" s="75"/>
      <c r="N169" s="115"/>
      <c r="O169" s="75"/>
      <c r="P169" s="115"/>
      <c r="Q169" s="75"/>
      <c r="R169" s="115"/>
      <c r="S169" s="75"/>
      <c r="T169" s="115"/>
      <c r="U169" s="75"/>
      <c r="V169" s="115"/>
      <c r="W169" s="75"/>
      <c r="X169" s="115"/>
      <c r="Y169" s="75"/>
      <c r="Z169" s="115"/>
      <c r="AA169" s="75"/>
      <c r="AB169" s="75"/>
      <c r="AC169" s="75"/>
      <c r="AD169" s="75"/>
    </row>
    <row r="170" spans="1:30" ht="15">
      <c r="A170" s="75"/>
      <c r="B170" s="75"/>
      <c r="C170" s="75"/>
      <c r="D170" s="75"/>
      <c r="E170" s="75"/>
      <c r="F170" s="75"/>
      <c r="G170" s="75"/>
      <c r="H170" s="75"/>
      <c r="I170" s="75"/>
      <c r="J170" s="115"/>
      <c r="K170" s="75"/>
      <c r="L170" s="115"/>
      <c r="M170" s="75"/>
      <c r="N170" s="115"/>
      <c r="O170" s="75"/>
      <c r="P170" s="115"/>
      <c r="Q170" s="75"/>
      <c r="R170" s="115"/>
      <c r="S170" s="75"/>
      <c r="T170" s="115"/>
      <c r="U170" s="75"/>
      <c r="V170" s="115"/>
      <c r="W170" s="75"/>
      <c r="X170" s="115"/>
      <c r="Y170" s="75"/>
      <c r="Z170" s="115"/>
      <c r="AA170" s="75"/>
      <c r="AB170" s="75"/>
      <c r="AC170" s="75"/>
      <c r="AD170" s="75"/>
    </row>
    <row r="171" spans="1:30" ht="15">
      <c r="A171" s="75"/>
      <c r="B171" s="75"/>
      <c r="C171" s="75"/>
      <c r="D171" s="75"/>
      <c r="E171" s="75"/>
      <c r="F171" s="75"/>
      <c r="G171" s="75"/>
      <c r="H171" s="75"/>
      <c r="I171" s="75"/>
      <c r="J171" s="115"/>
      <c r="K171" s="75"/>
      <c r="L171" s="115"/>
      <c r="M171" s="75"/>
      <c r="N171" s="115"/>
      <c r="O171" s="75"/>
      <c r="P171" s="115"/>
      <c r="Q171" s="75"/>
      <c r="R171" s="115"/>
      <c r="S171" s="75"/>
      <c r="T171" s="115"/>
      <c r="U171" s="75"/>
      <c r="V171" s="115"/>
      <c r="W171" s="75"/>
      <c r="X171" s="115"/>
      <c r="Y171" s="75"/>
      <c r="Z171" s="115"/>
      <c r="AA171" s="75"/>
      <c r="AB171" s="75"/>
      <c r="AC171" s="75"/>
      <c r="AD171" s="75"/>
    </row>
    <row r="172" spans="1:30" ht="15">
      <c r="A172" s="75"/>
      <c r="B172" s="75"/>
      <c r="C172" s="75"/>
      <c r="D172" s="75"/>
      <c r="E172" s="75"/>
      <c r="F172" s="75"/>
      <c r="G172" s="75"/>
      <c r="H172" s="75"/>
      <c r="I172" s="75"/>
      <c r="J172" s="115"/>
      <c r="K172" s="75"/>
      <c r="L172" s="115"/>
      <c r="M172" s="75"/>
      <c r="N172" s="115"/>
      <c r="O172" s="75"/>
      <c r="P172" s="115"/>
      <c r="Q172" s="75"/>
      <c r="R172" s="115"/>
      <c r="S172" s="75"/>
      <c r="T172" s="115"/>
      <c r="U172" s="75"/>
      <c r="V172" s="115"/>
      <c r="W172" s="75"/>
      <c r="X172" s="115"/>
      <c r="Y172" s="75"/>
      <c r="Z172" s="115"/>
      <c r="AA172" s="75"/>
      <c r="AB172" s="75"/>
      <c r="AC172" s="75"/>
      <c r="AD172" s="75"/>
    </row>
    <row r="173" spans="1:30" ht="15">
      <c r="A173" s="75"/>
      <c r="B173" s="75"/>
      <c r="C173" s="75"/>
      <c r="D173" s="75"/>
      <c r="E173" s="75"/>
      <c r="F173" s="75"/>
      <c r="G173" s="75"/>
      <c r="H173" s="75"/>
      <c r="I173" s="75"/>
      <c r="J173" s="115"/>
      <c r="K173" s="75"/>
      <c r="L173" s="115"/>
      <c r="M173" s="75"/>
      <c r="N173" s="115"/>
      <c r="O173" s="75"/>
      <c r="P173" s="115"/>
      <c r="Q173" s="75"/>
      <c r="R173" s="115"/>
      <c r="S173" s="75"/>
      <c r="T173" s="115"/>
      <c r="U173" s="75"/>
      <c r="V173" s="115"/>
      <c r="W173" s="75"/>
      <c r="X173" s="115"/>
      <c r="Y173" s="75"/>
      <c r="Z173" s="115"/>
      <c r="AA173" s="75"/>
      <c r="AB173" s="75"/>
      <c r="AC173" s="75"/>
      <c r="AD173" s="75"/>
    </row>
    <row r="174" spans="1:30" ht="15">
      <c r="A174" s="75"/>
      <c r="B174" s="75"/>
      <c r="C174" s="75"/>
      <c r="D174" s="75"/>
      <c r="E174" s="75"/>
      <c r="F174" s="75"/>
      <c r="G174" s="75"/>
      <c r="H174" s="75"/>
      <c r="I174" s="75"/>
      <c r="J174" s="115"/>
      <c r="K174" s="75"/>
      <c r="L174" s="115"/>
      <c r="M174" s="75"/>
      <c r="N174" s="115"/>
      <c r="O174" s="75"/>
      <c r="P174" s="115"/>
      <c r="Q174" s="75"/>
      <c r="R174" s="115"/>
      <c r="S174" s="75"/>
      <c r="T174" s="115"/>
      <c r="U174" s="75"/>
      <c r="V174" s="115"/>
      <c r="W174" s="75"/>
      <c r="X174" s="115"/>
      <c r="Y174" s="75"/>
      <c r="Z174" s="115"/>
      <c r="AA174" s="75"/>
      <c r="AB174" s="75"/>
      <c r="AC174" s="75"/>
      <c r="AD174" s="75"/>
    </row>
    <row r="175" spans="1:30" ht="15">
      <c r="A175" s="75"/>
      <c r="B175" s="75"/>
      <c r="C175" s="75"/>
      <c r="D175" s="75"/>
      <c r="E175" s="75"/>
      <c r="F175" s="75"/>
      <c r="G175" s="75"/>
      <c r="H175" s="75"/>
      <c r="I175" s="75"/>
      <c r="J175" s="115"/>
      <c r="K175" s="75"/>
      <c r="L175" s="115"/>
      <c r="M175" s="75"/>
      <c r="N175" s="115"/>
      <c r="O175" s="75"/>
      <c r="P175" s="115"/>
      <c r="Q175" s="75"/>
      <c r="R175" s="115"/>
      <c r="S175" s="75"/>
      <c r="T175" s="115"/>
      <c r="U175" s="75"/>
      <c r="V175" s="115"/>
      <c r="W175" s="75"/>
      <c r="X175" s="115"/>
      <c r="Y175" s="75"/>
      <c r="Z175" s="115"/>
      <c r="AA175" s="75"/>
      <c r="AB175" s="75"/>
      <c r="AC175" s="75"/>
      <c r="AD175" s="75"/>
    </row>
    <row r="176" spans="1:30" ht="15">
      <c r="A176" s="75"/>
      <c r="B176" s="75"/>
      <c r="C176" s="75"/>
      <c r="D176" s="75"/>
      <c r="E176" s="75"/>
      <c r="F176" s="75"/>
      <c r="G176" s="75"/>
      <c r="H176" s="75"/>
      <c r="I176" s="75"/>
      <c r="J176" s="115"/>
      <c r="K176" s="75"/>
      <c r="L176" s="115"/>
      <c r="M176" s="75"/>
      <c r="N176" s="115"/>
      <c r="O176" s="75"/>
      <c r="P176" s="115"/>
      <c r="Q176" s="75"/>
      <c r="R176" s="115"/>
      <c r="S176" s="75"/>
      <c r="T176" s="115"/>
      <c r="U176" s="75"/>
      <c r="V176" s="115"/>
      <c r="W176" s="75"/>
      <c r="X176" s="115"/>
      <c r="Y176" s="75"/>
      <c r="Z176" s="115"/>
      <c r="AA176" s="75"/>
      <c r="AB176" s="75"/>
      <c r="AC176" s="75"/>
      <c r="AD176" s="75"/>
    </row>
    <row r="177" spans="1:30" ht="15">
      <c r="A177" s="75"/>
      <c r="B177" s="75"/>
      <c r="C177" s="75"/>
      <c r="D177" s="75"/>
      <c r="E177" s="75"/>
      <c r="F177" s="75"/>
      <c r="G177" s="75"/>
      <c r="H177" s="75"/>
      <c r="I177" s="75"/>
      <c r="J177" s="115"/>
      <c r="K177" s="75"/>
      <c r="L177" s="115"/>
      <c r="M177" s="75"/>
      <c r="N177" s="115"/>
      <c r="O177" s="75"/>
      <c r="P177" s="115"/>
      <c r="Q177" s="75"/>
      <c r="R177" s="115"/>
      <c r="S177" s="75"/>
      <c r="T177" s="115"/>
      <c r="U177" s="75"/>
      <c r="V177" s="115"/>
      <c r="W177" s="75"/>
      <c r="X177" s="115"/>
      <c r="Y177" s="75"/>
      <c r="Z177" s="115"/>
      <c r="AA177" s="75"/>
      <c r="AB177" s="75"/>
      <c r="AC177" s="75"/>
      <c r="AD177" s="75"/>
    </row>
    <row r="178" spans="1:30" ht="15">
      <c r="A178" s="75"/>
      <c r="B178" s="75"/>
      <c r="C178" s="75"/>
      <c r="D178" s="75"/>
      <c r="E178" s="75"/>
      <c r="F178" s="75"/>
      <c r="G178" s="75"/>
      <c r="H178" s="75"/>
      <c r="I178" s="75"/>
      <c r="J178" s="115"/>
      <c r="K178" s="75"/>
      <c r="L178" s="115"/>
      <c r="M178" s="75"/>
      <c r="N178" s="115"/>
      <c r="O178" s="75"/>
      <c r="P178" s="115"/>
      <c r="Q178" s="75"/>
      <c r="R178" s="115"/>
      <c r="S178" s="75"/>
      <c r="T178" s="115"/>
      <c r="U178" s="75"/>
      <c r="V178" s="115"/>
      <c r="W178" s="75"/>
      <c r="X178" s="115"/>
      <c r="Y178" s="75"/>
      <c r="Z178" s="115"/>
      <c r="AA178" s="75"/>
      <c r="AB178" s="75"/>
      <c r="AC178" s="75"/>
      <c r="AD178" s="75"/>
    </row>
    <row r="179" spans="1:30" ht="15">
      <c r="A179" s="75"/>
      <c r="B179" s="75"/>
      <c r="C179" s="75"/>
      <c r="D179" s="75"/>
      <c r="E179" s="75"/>
      <c r="F179" s="75"/>
      <c r="G179" s="75"/>
      <c r="H179" s="75"/>
      <c r="I179" s="75"/>
      <c r="J179" s="115"/>
      <c r="K179" s="75"/>
      <c r="L179" s="115"/>
      <c r="M179" s="75"/>
      <c r="N179" s="115"/>
      <c r="O179" s="75"/>
      <c r="P179" s="115"/>
      <c r="Q179" s="75"/>
      <c r="R179" s="115"/>
      <c r="S179" s="75"/>
      <c r="T179" s="115"/>
      <c r="U179" s="75"/>
      <c r="V179" s="115"/>
      <c r="W179" s="75"/>
      <c r="X179" s="115"/>
      <c r="Y179" s="75"/>
      <c r="Z179" s="115"/>
      <c r="AA179" s="75"/>
      <c r="AB179" s="75"/>
      <c r="AC179" s="75"/>
      <c r="AD179" s="75"/>
    </row>
    <row r="180" spans="1:30" ht="15">
      <c r="A180" s="75"/>
      <c r="B180" s="75"/>
      <c r="C180" s="75"/>
      <c r="D180" s="75"/>
      <c r="E180" s="75"/>
      <c r="F180" s="75"/>
      <c r="G180" s="75"/>
      <c r="H180" s="75"/>
      <c r="I180" s="75"/>
      <c r="J180" s="115"/>
      <c r="K180" s="75"/>
      <c r="L180" s="115"/>
      <c r="M180" s="75"/>
      <c r="N180" s="115"/>
      <c r="O180" s="75"/>
      <c r="P180" s="115"/>
      <c r="Q180" s="75"/>
      <c r="R180" s="115"/>
      <c r="S180" s="75"/>
      <c r="T180" s="115"/>
      <c r="U180" s="75"/>
      <c r="V180" s="115"/>
      <c r="W180" s="75"/>
      <c r="X180" s="115"/>
      <c r="Y180" s="75"/>
      <c r="Z180" s="115"/>
      <c r="AA180" s="75"/>
      <c r="AB180" s="75"/>
      <c r="AC180" s="75"/>
      <c r="AD180" s="75"/>
    </row>
    <row r="181" spans="1:30" ht="15">
      <c r="A181" s="75"/>
      <c r="B181" s="75"/>
      <c r="C181" s="75"/>
      <c r="D181" s="75"/>
      <c r="E181" s="75"/>
      <c r="F181" s="75"/>
      <c r="G181" s="75"/>
      <c r="H181" s="75"/>
      <c r="I181" s="75"/>
      <c r="J181" s="115"/>
      <c r="K181" s="75"/>
      <c r="L181" s="115"/>
      <c r="M181" s="75"/>
      <c r="N181" s="115"/>
      <c r="O181" s="75"/>
      <c r="P181" s="115"/>
      <c r="Q181" s="75"/>
      <c r="R181" s="115"/>
      <c r="S181" s="75"/>
      <c r="T181" s="115"/>
      <c r="U181" s="75"/>
      <c r="V181" s="115"/>
      <c r="W181" s="75"/>
      <c r="X181" s="115"/>
      <c r="Y181" s="75"/>
      <c r="Z181" s="115"/>
      <c r="AA181" s="75"/>
      <c r="AB181" s="75"/>
      <c r="AC181" s="75"/>
      <c r="AD181" s="75"/>
    </row>
    <row r="182" spans="1:30" ht="15">
      <c r="A182" s="75"/>
      <c r="B182" s="75"/>
      <c r="C182" s="75"/>
      <c r="D182" s="75"/>
      <c r="E182" s="75"/>
      <c r="F182" s="75"/>
      <c r="G182" s="75"/>
      <c r="H182" s="75"/>
      <c r="I182" s="75"/>
      <c r="J182" s="115"/>
      <c r="K182" s="75"/>
      <c r="L182" s="115"/>
      <c r="M182" s="75"/>
      <c r="N182" s="115"/>
      <c r="O182" s="75"/>
      <c r="P182" s="115"/>
      <c r="Q182" s="75"/>
      <c r="R182" s="115"/>
      <c r="S182" s="75"/>
      <c r="T182" s="115"/>
      <c r="U182" s="75"/>
      <c r="V182" s="115"/>
      <c r="W182" s="75"/>
      <c r="X182" s="115"/>
      <c r="Y182" s="75"/>
      <c r="Z182" s="115"/>
      <c r="AA182" s="75"/>
      <c r="AB182" s="75"/>
      <c r="AC182" s="75"/>
      <c r="AD182" s="75"/>
    </row>
    <row r="183" spans="1:30" ht="15">
      <c r="A183" s="75"/>
      <c r="B183" s="75"/>
      <c r="C183" s="75"/>
      <c r="D183" s="75"/>
      <c r="E183" s="75"/>
      <c r="F183" s="75"/>
      <c r="G183" s="75"/>
      <c r="H183" s="75"/>
      <c r="I183" s="75"/>
      <c r="J183" s="115"/>
      <c r="K183" s="75"/>
      <c r="L183" s="115"/>
      <c r="M183" s="75"/>
      <c r="N183" s="115"/>
      <c r="O183" s="75"/>
      <c r="P183" s="115"/>
      <c r="Q183" s="75"/>
      <c r="R183" s="115"/>
      <c r="S183" s="75"/>
      <c r="T183" s="115"/>
      <c r="U183" s="75"/>
      <c r="V183" s="115"/>
      <c r="W183" s="75"/>
      <c r="X183" s="115"/>
      <c r="Y183" s="75"/>
      <c r="Z183" s="115"/>
      <c r="AA183" s="75"/>
      <c r="AB183" s="75"/>
      <c r="AC183" s="75"/>
      <c r="AD183" s="75"/>
    </row>
    <row r="184" spans="1:30" ht="15">
      <c r="A184" s="75"/>
      <c r="B184" s="75"/>
      <c r="C184" s="75"/>
      <c r="D184" s="75"/>
      <c r="E184" s="75"/>
      <c r="F184" s="75"/>
      <c r="G184" s="75"/>
      <c r="H184" s="75"/>
      <c r="I184" s="75"/>
      <c r="J184" s="115"/>
      <c r="K184" s="75"/>
      <c r="L184" s="115"/>
      <c r="M184" s="75"/>
      <c r="N184" s="115"/>
      <c r="O184" s="75"/>
      <c r="P184" s="115"/>
      <c r="Q184" s="75"/>
      <c r="R184" s="115"/>
      <c r="S184" s="75"/>
      <c r="T184" s="115"/>
      <c r="U184" s="75"/>
      <c r="V184" s="115"/>
      <c r="W184" s="75"/>
      <c r="X184" s="115"/>
      <c r="Y184" s="75"/>
      <c r="Z184" s="115"/>
      <c r="AA184" s="75"/>
      <c r="AB184" s="75"/>
      <c r="AC184" s="75"/>
      <c r="AD184" s="75"/>
    </row>
    <row r="185" spans="1:30" ht="15">
      <c r="A185" s="75"/>
      <c r="B185" s="75"/>
      <c r="C185" s="75"/>
      <c r="D185" s="75"/>
      <c r="E185" s="75"/>
      <c r="F185" s="75"/>
      <c r="G185" s="75"/>
      <c r="H185" s="75"/>
      <c r="I185" s="75"/>
      <c r="J185" s="115"/>
      <c r="K185" s="75"/>
      <c r="L185" s="115"/>
      <c r="M185" s="75"/>
      <c r="N185" s="115"/>
      <c r="O185" s="75"/>
      <c r="P185" s="115"/>
      <c r="Q185" s="75"/>
      <c r="R185" s="115"/>
      <c r="S185" s="75"/>
      <c r="T185" s="115"/>
      <c r="U185" s="75"/>
      <c r="V185" s="115"/>
      <c r="W185" s="75"/>
      <c r="X185" s="115"/>
      <c r="Y185" s="75"/>
      <c r="Z185" s="115"/>
      <c r="AA185" s="75"/>
      <c r="AB185" s="75"/>
      <c r="AC185" s="75"/>
      <c r="AD185" s="75"/>
    </row>
    <row r="186" spans="1:30" ht="15">
      <c r="A186" s="75"/>
      <c r="B186" s="75"/>
      <c r="C186" s="75"/>
      <c r="D186" s="75"/>
      <c r="E186" s="75"/>
      <c r="F186" s="75"/>
      <c r="G186" s="75"/>
      <c r="H186" s="75"/>
      <c r="I186" s="75"/>
      <c r="J186" s="115"/>
      <c r="K186" s="75"/>
      <c r="L186" s="115"/>
      <c r="M186" s="75"/>
      <c r="N186" s="115"/>
      <c r="O186" s="75"/>
      <c r="P186" s="115"/>
      <c r="Q186" s="75"/>
      <c r="R186" s="115"/>
      <c r="S186" s="75"/>
      <c r="T186" s="115"/>
      <c r="U186" s="75"/>
      <c r="V186" s="115"/>
      <c r="W186" s="75"/>
      <c r="X186" s="115"/>
      <c r="Y186" s="75"/>
      <c r="Z186" s="115"/>
      <c r="AA186" s="75"/>
      <c r="AB186" s="75"/>
      <c r="AC186" s="75"/>
      <c r="AD186" s="75"/>
    </row>
    <row r="187" spans="1:30" ht="15">
      <c r="A187" s="75"/>
      <c r="B187" s="75"/>
      <c r="C187" s="75"/>
      <c r="D187" s="75"/>
      <c r="E187" s="75"/>
      <c r="F187" s="75"/>
      <c r="G187" s="75"/>
      <c r="H187" s="75"/>
      <c r="I187" s="75"/>
      <c r="J187" s="115"/>
      <c r="K187" s="75"/>
      <c r="L187" s="115"/>
      <c r="M187" s="75"/>
      <c r="N187" s="115"/>
      <c r="O187" s="75"/>
      <c r="P187" s="115"/>
      <c r="Q187" s="75"/>
      <c r="R187" s="115"/>
      <c r="S187" s="75"/>
      <c r="T187" s="115"/>
      <c r="U187" s="75"/>
      <c r="V187" s="115"/>
      <c r="W187" s="75"/>
      <c r="X187" s="115"/>
      <c r="Y187" s="75"/>
      <c r="Z187" s="115"/>
      <c r="AA187" s="75"/>
      <c r="AB187" s="75"/>
      <c r="AC187" s="75"/>
      <c r="AD187" s="75"/>
    </row>
    <row r="188" spans="1:30" ht="15">
      <c r="A188" s="75"/>
      <c r="B188" s="75"/>
      <c r="C188" s="75"/>
      <c r="D188" s="75"/>
      <c r="E188" s="75"/>
      <c r="F188" s="75"/>
      <c r="G188" s="75"/>
      <c r="H188" s="75"/>
      <c r="I188" s="75"/>
      <c r="J188" s="115"/>
      <c r="K188" s="75"/>
      <c r="L188" s="115"/>
      <c r="M188" s="75"/>
      <c r="N188" s="115"/>
      <c r="O188" s="75"/>
      <c r="P188" s="115"/>
      <c r="Q188" s="75"/>
      <c r="R188" s="115"/>
      <c r="S188" s="75"/>
      <c r="T188" s="115"/>
      <c r="U188" s="75"/>
      <c r="V188" s="115"/>
      <c r="W188" s="75"/>
      <c r="X188" s="115"/>
      <c r="Y188" s="75"/>
      <c r="Z188" s="115"/>
      <c r="AA188" s="75"/>
      <c r="AB188" s="75"/>
      <c r="AC188" s="75"/>
      <c r="AD188" s="75"/>
    </row>
    <row r="189" spans="1:30" ht="15">
      <c r="A189" s="75"/>
      <c r="B189" s="75"/>
      <c r="C189" s="75"/>
      <c r="D189" s="75"/>
      <c r="E189" s="75"/>
      <c r="F189" s="75"/>
      <c r="G189" s="75"/>
      <c r="H189" s="75"/>
      <c r="I189" s="75"/>
      <c r="J189" s="115"/>
      <c r="K189" s="75"/>
      <c r="L189" s="115"/>
      <c r="M189" s="75"/>
      <c r="N189" s="115"/>
      <c r="O189" s="75"/>
      <c r="P189" s="115"/>
      <c r="Q189" s="75"/>
      <c r="R189" s="115"/>
      <c r="S189" s="75"/>
      <c r="T189" s="115"/>
      <c r="U189" s="75"/>
      <c r="V189" s="115"/>
      <c r="W189" s="75"/>
      <c r="X189" s="115"/>
      <c r="Y189" s="75"/>
      <c r="Z189" s="115"/>
      <c r="AA189" s="75"/>
      <c r="AB189" s="75"/>
      <c r="AC189" s="75"/>
      <c r="AD189" s="75"/>
    </row>
    <row r="190" spans="1:30" ht="15">
      <c r="A190" s="75"/>
      <c r="B190" s="75"/>
      <c r="C190" s="75"/>
      <c r="D190" s="75"/>
      <c r="E190" s="75"/>
      <c r="F190" s="75"/>
      <c r="G190" s="75"/>
      <c r="H190" s="75"/>
      <c r="I190" s="75"/>
      <c r="J190" s="115"/>
      <c r="K190" s="75"/>
      <c r="L190" s="115"/>
      <c r="M190" s="75"/>
      <c r="N190" s="115"/>
      <c r="O190" s="75"/>
      <c r="P190" s="115"/>
      <c r="Q190" s="75"/>
      <c r="R190" s="115"/>
      <c r="S190" s="75"/>
      <c r="T190" s="115"/>
      <c r="U190" s="75"/>
      <c r="V190" s="115"/>
      <c r="W190" s="75"/>
      <c r="X190" s="115"/>
      <c r="Y190" s="75"/>
      <c r="Z190" s="115"/>
      <c r="AA190" s="75"/>
      <c r="AB190" s="75"/>
      <c r="AC190" s="75"/>
      <c r="AD190" s="75"/>
    </row>
    <row r="191" spans="1:30" ht="15">
      <c r="A191" s="75"/>
      <c r="B191" s="75"/>
      <c r="C191" s="75"/>
      <c r="D191" s="75"/>
      <c r="E191" s="75"/>
      <c r="F191" s="75"/>
      <c r="G191" s="75"/>
      <c r="H191" s="75"/>
      <c r="I191" s="75"/>
      <c r="J191" s="115"/>
      <c r="K191" s="75"/>
      <c r="L191" s="115"/>
      <c r="M191" s="75"/>
      <c r="N191" s="115"/>
      <c r="O191" s="75"/>
      <c r="P191" s="115"/>
      <c r="Q191" s="75"/>
      <c r="R191" s="115"/>
      <c r="S191" s="75"/>
      <c r="T191" s="115"/>
      <c r="U191" s="75"/>
      <c r="V191" s="115"/>
      <c r="W191" s="75"/>
      <c r="X191" s="115"/>
      <c r="Y191" s="75"/>
      <c r="Z191" s="115"/>
      <c r="AA191" s="75"/>
      <c r="AB191" s="75"/>
      <c r="AC191" s="75"/>
      <c r="AD191" s="75"/>
    </row>
    <row r="192" spans="1:30" ht="15">
      <c r="A192" s="75"/>
      <c r="B192" s="75"/>
      <c r="C192" s="75"/>
      <c r="D192" s="75"/>
      <c r="E192" s="75"/>
      <c r="F192" s="75"/>
      <c r="G192" s="75"/>
      <c r="H192" s="75"/>
      <c r="I192" s="75"/>
      <c r="J192" s="115"/>
      <c r="K192" s="75"/>
      <c r="L192" s="115"/>
      <c r="M192" s="75"/>
      <c r="N192" s="115"/>
      <c r="O192" s="75"/>
      <c r="P192" s="115"/>
      <c r="Q192" s="75"/>
      <c r="R192" s="115"/>
      <c r="S192" s="75"/>
      <c r="T192" s="115"/>
      <c r="U192" s="75"/>
      <c r="V192" s="115"/>
      <c r="W192" s="75"/>
      <c r="X192" s="115"/>
      <c r="Y192" s="75"/>
      <c r="Z192" s="115"/>
      <c r="AA192" s="75"/>
      <c r="AB192" s="75"/>
      <c r="AC192" s="75"/>
      <c r="AD192" s="75"/>
    </row>
    <row r="193" spans="1:30" ht="15">
      <c r="A193" s="75"/>
      <c r="B193" s="75"/>
      <c r="C193" s="75"/>
      <c r="D193" s="75"/>
      <c r="E193" s="75"/>
      <c r="F193" s="75"/>
      <c r="G193" s="75"/>
      <c r="H193" s="75"/>
      <c r="I193" s="75"/>
      <c r="J193" s="115"/>
      <c r="K193" s="75"/>
      <c r="L193" s="115"/>
      <c r="M193" s="75"/>
      <c r="N193" s="115"/>
      <c r="O193" s="75"/>
      <c r="P193" s="115"/>
      <c r="Q193" s="75"/>
      <c r="R193" s="115"/>
      <c r="S193" s="75"/>
      <c r="T193" s="115"/>
      <c r="U193" s="75"/>
      <c r="V193" s="115"/>
      <c r="W193" s="75"/>
      <c r="X193" s="115"/>
      <c r="Y193" s="75"/>
      <c r="Z193" s="115"/>
      <c r="AA193" s="75"/>
      <c r="AB193" s="75"/>
      <c r="AC193" s="75"/>
      <c r="AD193" s="75"/>
    </row>
    <row r="194" spans="1:30" ht="15">
      <c r="A194" s="75"/>
      <c r="B194" s="75"/>
      <c r="C194" s="75"/>
      <c r="D194" s="75"/>
      <c r="E194" s="75"/>
      <c r="F194" s="75"/>
      <c r="G194" s="75"/>
      <c r="H194" s="75"/>
      <c r="I194" s="75"/>
      <c r="J194" s="115"/>
      <c r="K194" s="75"/>
      <c r="L194" s="115"/>
      <c r="M194" s="75"/>
      <c r="N194" s="115"/>
      <c r="O194" s="75"/>
      <c r="P194" s="115"/>
      <c r="Q194" s="75"/>
      <c r="R194" s="115"/>
      <c r="S194" s="75"/>
      <c r="T194" s="115"/>
      <c r="U194" s="75"/>
      <c r="V194" s="115"/>
      <c r="W194" s="75"/>
      <c r="X194" s="115"/>
      <c r="Y194" s="75"/>
      <c r="Z194" s="115"/>
      <c r="AA194" s="75"/>
      <c r="AB194" s="75"/>
      <c r="AC194" s="75"/>
      <c r="AD194" s="75"/>
    </row>
    <row r="195" spans="1:30" ht="15">
      <c r="A195" s="75"/>
      <c r="B195" s="75"/>
      <c r="C195" s="75"/>
      <c r="D195" s="75"/>
      <c r="E195" s="75"/>
      <c r="F195" s="75"/>
      <c r="G195" s="75"/>
      <c r="H195" s="75"/>
      <c r="I195" s="75"/>
      <c r="J195" s="115"/>
      <c r="K195" s="75"/>
      <c r="L195" s="115"/>
      <c r="M195" s="75"/>
      <c r="N195" s="115"/>
      <c r="O195" s="75"/>
      <c r="P195" s="115"/>
      <c r="Q195" s="75"/>
      <c r="R195" s="115"/>
      <c r="S195" s="75"/>
      <c r="T195" s="115"/>
      <c r="U195" s="75"/>
      <c r="V195" s="115"/>
      <c r="W195" s="75"/>
      <c r="X195" s="115"/>
      <c r="Y195" s="75"/>
      <c r="Z195" s="115"/>
      <c r="AA195" s="75"/>
      <c r="AB195" s="75"/>
      <c r="AC195" s="75"/>
      <c r="AD195" s="75"/>
    </row>
    <row r="196" spans="1:30" ht="15">
      <c r="A196" s="75"/>
      <c r="B196" s="75"/>
      <c r="C196" s="75"/>
      <c r="D196" s="75"/>
      <c r="E196" s="75"/>
      <c r="F196" s="75"/>
      <c r="G196" s="75"/>
      <c r="H196" s="75"/>
      <c r="I196" s="75"/>
      <c r="J196" s="115"/>
      <c r="K196" s="75"/>
      <c r="L196" s="115"/>
      <c r="M196" s="75"/>
      <c r="N196" s="115"/>
      <c r="O196" s="75"/>
      <c r="P196" s="115"/>
      <c r="Q196" s="75"/>
      <c r="R196" s="115"/>
      <c r="S196" s="75"/>
      <c r="T196" s="115"/>
      <c r="U196" s="75"/>
      <c r="V196" s="115"/>
      <c r="W196" s="75"/>
      <c r="X196" s="115"/>
      <c r="Y196" s="75"/>
      <c r="Z196" s="115"/>
      <c r="AA196" s="75"/>
      <c r="AB196" s="75"/>
      <c r="AC196" s="75"/>
      <c r="AD196" s="75"/>
    </row>
    <row r="197" spans="1:30" ht="15">
      <c r="A197" s="75"/>
      <c r="B197" s="75"/>
      <c r="C197" s="75"/>
      <c r="D197" s="75"/>
      <c r="E197" s="75"/>
      <c r="F197" s="75"/>
      <c r="G197" s="75"/>
      <c r="H197" s="75"/>
      <c r="I197" s="75"/>
      <c r="J197" s="115"/>
      <c r="K197" s="75"/>
      <c r="L197" s="115"/>
      <c r="M197" s="75"/>
      <c r="N197" s="115"/>
      <c r="O197" s="75"/>
      <c r="P197" s="115"/>
      <c r="Q197" s="75"/>
      <c r="R197" s="115"/>
      <c r="S197" s="75"/>
      <c r="T197" s="115"/>
      <c r="U197" s="75"/>
      <c r="V197" s="115"/>
      <c r="W197" s="75"/>
      <c r="X197" s="115"/>
      <c r="Y197" s="75"/>
      <c r="Z197" s="115"/>
      <c r="AA197" s="75"/>
      <c r="AB197" s="75"/>
      <c r="AC197" s="75"/>
      <c r="AD197" s="75"/>
    </row>
    <row r="198" spans="1:30" ht="15">
      <c r="A198" s="75"/>
      <c r="B198" s="75"/>
      <c r="C198" s="75"/>
      <c r="D198" s="75"/>
      <c r="E198" s="75"/>
      <c r="F198" s="75"/>
      <c r="G198" s="75"/>
      <c r="H198" s="75"/>
      <c r="I198" s="75"/>
      <c r="J198" s="115"/>
      <c r="K198" s="75"/>
      <c r="L198" s="115"/>
      <c r="M198" s="75"/>
      <c r="N198" s="115"/>
      <c r="O198" s="75"/>
      <c r="P198" s="115"/>
      <c r="Q198" s="75"/>
      <c r="R198" s="115"/>
      <c r="S198" s="75"/>
      <c r="T198" s="115"/>
      <c r="U198" s="75"/>
      <c r="V198" s="115"/>
      <c r="W198" s="75"/>
      <c r="X198" s="115"/>
      <c r="Y198" s="75"/>
      <c r="Z198" s="115"/>
      <c r="AA198" s="75"/>
      <c r="AB198" s="75"/>
      <c r="AC198" s="75"/>
      <c r="AD198" s="75"/>
    </row>
    <row r="199" spans="1:30" ht="15">
      <c r="A199" s="75"/>
      <c r="B199" s="75"/>
      <c r="C199" s="75"/>
      <c r="D199" s="75"/>
      <c r="E199" s="75"/>
      <c r="F199" s="75"/>
      <c r="G199" s="75"/>
      <c r="H199" s="75"/>
      <c r="I199" s="75"/>
      <c r="J199" s="115"/>
      <c r="K199" s="75"/>
      <c r="L199" s="115"/>
      <c r="M199" s="75"/>
      <c r="N199" s="115"/>
      <c r="O199" s="75"/>
      <c r="P199" s="115"/>
      <c r="Q199" s="75"/>
      <c r="R199" s="115"/>
      <c r="S199" s="75"/>
      <c r="T199" s="115"/>
      <c r="U199" s="75"/>
      <c r="V199" s="115"/>
      <c r="W199" s="75"/>
      <c r="X199" s="115"/>
      <c r="Y199" s="75"/>
      <c r="Z199" s="115"/>
      <c r="AA199" s="75"/>
      <c r="AB199" s="75"/>
      <c r="AC199" s="75"/>
      <c r="AD199" s="75"/>
    </row>
    <row r="200" spans="1:30" ht="15">
      <c r="A200" s="75"/>
      <c r="B200" s="75"/>
      <c r="C200" s="75"/>
      <c r="D200" s="75"/>
      <c r="E200" s="75"/>
      <c r="F200" s="75"/>
      <c r="G200" s="75"/>
      <c r="H200" s="75"/>
      <c r="I200" s="75"/>
      <c r="J200" s="115"/>
      <c r="K200" s="75"/>
      <c r="L200" s="115"/>
      <c r="M200" s="75"/>
      <c r="N200" s="115"/>
      <c r="O200" s="75"/>
      <c r="P200" s="115"/>
      <c r="Q200" s="75"/>
      <c r="R200" s="115"/>
      <c r="S200" s="75"/>
      <c r="T200" s="115"/>
      <c r="U200" s="75"/>
      <c r="V200" s="115"/>
      <c r="W200" s="75"/>
      <c r="X200" s="115"/>
      <c r="Y200" s="75"/>
      <c r="Z200" s="115"/>
      <c r="AA200" s="75"/>
      <c r="AB200" s="75"/>
      <c r="AC200" s="75"/>
      <c r="AD200" s="75"/>
    </row>
    <row r="201" spans="1:30" ht="15">
      <c r="A201" s="75"/>
      <c r="B201" s="75"/>
      <c r="C201" s="75"/>
      <c r="D201" s="75"/>
      <c r="E201" s="75"/>
      <c r="F201" s="75"/>
      <c r="G201" s="75"/>
      <c r="H201" s="75"/>
      <c r="I201" s="75"/>
      <c r="J201" s="115"/>
      <c r="K201" s="75"/>
      <c r="L201" s="115"/>
      <c r="M201" s="75"/>
      <c r="N201" s="115"/>
      <c r="O201" s="75"/>
      <c r="P201" s="115"/>
      <c r="Q201" s="75"/>
      <c r="R201" s="115"/>
      <c r="S201" s="75"/>
      <c r="T201" s="115"/>
      <c r="U201" s="75"/>
      <c r="V201" s="115"/>
      <c r="W201" s="75"/>
      <c r="X201" s="115"/>
      <c r="Y201" s="75"/>
      <c r="Z201" s="115"/>
      <c r="AA201" s="75"/>
      <c r="AB201" s="75"/>
      <c r="AC201" s="75"/>
      <c r="AD201" s="75"/>
    </row>
    <row r="202" spans="1:30" ht="15">
      <c r="A202" s="75"/>
      <c r="B202" s="75"/>
      <c r="C202" s="75"/>
      <c r="D202" s="75"/>
      <c r="E202" s="75"/>
      <c r="F202" s="75"/>
      <c r="G202" s="75"/>
      <c r="H202" s="75"/>
      <c r="I202" s="75"/>
      <c r="J202" s="115"/>
      <c r="K202" s="75"/>
      <c r="L202" s="115"/>
      <c r="M202" s="75"/>
      <c r="N202" s="115"/>
      <c r="O202" s="75"/>
      <c r="P202" s="115"/>
      <c r="Q202" s="75"/>
      <c r="R202" s="115"/>
      <c r="S202" s="75"/>
      <c r="T202" s="115"/>
      <c r="U202" s="75"/>
      <c r="V202" s="115"/>
      <c r="W202" s="75"/>
      <c r="X202" s="115"/>
      <c r="Y202" s="75"/>
      <c r="Z202" s="115"/>
      <c r="AA202" s="75"/>
      <c r="AB202" s="75"/>
      <c r="AC202" s="75"/>
      <c r="AD202" s="75"/>
    </row>
    <row r="203" spans="1:30" ht="15">
      <c r="A203" s="75"/>
      <c r="B203" s="75"/>
      <c r="C203" s="75"/>
      <c r="D203" s="75"/>
      <c r="E203" s="75"/>
      <c r="F203" s="75"/>
      <c r="G203" s="75"/>
      <c r="H203" s="75"/>
      <c r="I203" s="75"/>
      <c r="J203" s="115"/>
      <c r="K203" s="75"/>
      <c r="L203" s="115"/>
      <c r="M203" s="75"/>
      <c r="N203" s="115"/>
      <c r="O203" s="75"/>
      <c r="P203" s="115"/>
      <c r="Q203" s="75"/>
      <c r="R203" s="115"/>
      <c r="S203" s="75"/>
      <c r="T203" s="115"/>
      <c r="U203" s="75"/>
      <c r="V203" s="115"/>
      <c r="W203" s="75"/>
      <c r="X203" s="115"/>
      <c r="Y203" s="75"/>
      <c r="Z203" s="115"/>
      <c r="AA203" s="75"/>
      <c r="AB203" s="75"/>
      <c r="AC203" s="75"/>
      <c r="AD203" s="75"/>
    </row>
    <row r="204" spans="1:30" ht="15">
      <c r="A204" s="75"/>
      <c r="B204" s="75"/>
      <c r="C204" s="75"/>
      <c r="D204" s="75"/>
      <c r="E204" s="75"/>
      <c r="F204" s="75"/>
      <c r="G204" s="75"/>
      <c r="H204" s="75"/>
      <c r="I204" s="75"/>
      <c r="J204" s="115"/>
      <c r="K204" s="75"/>
      <c r="L204" s="115"/>
      <c r="M204" s="75"/>
      <c r="N204" s="115"/>
      <c r="O204" s="75"/>
      <c r="P204" s="115"/>
      <c r="Q204" s="75"/>
      <c r="R204" s="115"/>
      <c r="S204" s="75"/>
      <c r="T204" s="115"/>
      <c r="U204" s="75"/>
      <c r="V204" s="115"/>
      <c r="W204" s="75"/>
      <c r="X204" s="115"/>
      <c r="Y204" s="75"/>
      <c r="Z204" s="115"/>
      <c r="AA204" s="75"/>
      <c r="AB204" s="75"/>
      <c r="AC204" s="75"/>
      <c r="AD204" s="75"/>
    </row>
    <row r="205" spans="1:30" ht="15">
      <c r="A205" s="75"/>
      <c r="B205" s="75"/>
      <c r="C205" s="75"/>
      <c r="D205" s="75"/>
      <c r="E205" s="75"/>
      <c r="F205" s="75"/>
      <c r="G205" s="75"/>
      <c r="H205" s="75"/>
      <c r="I205" s="75"/>
      <c r="J205" s="115"/>
      <c r="K205" s="75"/>
      <c r="L205" s="115"/>
      <c r="M205" s="75"/>
      <c r="N205" s="115"/>
      <c r="O205" s="75"/>
      <c r="P205" s="115"/>
      <c r="Q205" s="75"/>
      <c r="R205" s="115"/>
      <c r="S205" s="75"/>
      <c r="T205" s="115"/>
      <c r="U205" s="75"/>
      <c r="V205" s="115"/>
      <c r="W205" s="75"/>
      <c r="X205" s="115"/>
      <c r="Y205" s="75"/>
      <c r="Z205" s="115"/>
      <c r="AA205" s="75"/>
      <c r="AB205" s="75"/>
      <c r="AC205" s="75"/>
      <c r="AD205" s="75"/>
    </row>
    <row r="206" spans="1:30" ht="15">
      <c r="A206" s="75"/>
      <c r="B206" s="75"/>
      <c r="C206" s="75"/>
      <c r="D206" s="75"/>
      <c r="E206" s="75"/>
      <c r="F206" s="75"/>
      <c r="G206" s="75"/>
      <c r="H206" s="75"/>
      <c r="I206" s="75"/>
      <c r="J206" s="115"/>
      <c r="K206" s="75"/>
      <c r="L206" s="115"/>
      <c r="M206" s="75"/>
      <c r="N206" s="115"/>
      <c r="O206" s="75"/>
      <c r="P206" s="115"/>
      <c r="Q206" s="75"/>
      <c r="R206" s="115"/>
      <c r="S206" s="75"/>
      <c r="T206" s="115"/>
      <c r="U206" s="75"/>
      <c r="V206" s="115"/>
      <c r="W206" s="75"/>
      <c r="X206" s="115"/>
      <c r="Y206" s="75"/>
      <c r="Z206" s="115"/>
      <c r="AA206" s="75"/>
      <c r="AB206" s="75"/>
      <c r="AC206" s="75"/>
      <c r="AD206" s="75"/>
    </row>
    <row r="207" spans="1:30" ht="15">
      <c r="A207" s="75"/>
      <c r="B207" s="75"/>
      <c r="C207" s="75"/>
      <c r="D207" s="75"/>
      <c r="E207" s="75"/>
      <c r="F207" s="75"/>
      <c r="G207" s="75"/>
      <c r="H207" s="75"/>
      <c r="I207" s="75"/>
      <c r="J207" s="115"/>
      <c r="K207" s="75"/>
      <c r="L207" s="115"/>
      <c r="M207" s="75"/>
      <c r="N207" s="115"/>
      <c r="O207" s="75"/>
      <c r="P207" s="115"/>
      <c r="Q207" s="75"/>
      <c r="R207" s="115"/>
      <c r="S207" s="75"/>
      <c r="T207" s="115"/>
      <c r="U207" s="75"/>
      <c r="V207" s="115"/>
      <c r="W207" s="75"/>
      <c r="X207" s="115"/>
      <c r="Y207" s="75"/>
      <c r="Z207" s="115"/>
      <c r="AA207" s="75"/>
      <c r="AB207" s="75"/>
      <c r="AC207" s="75"/>
      <c r="AD207" s="75"/>
    </row>
    <row r="208" spans="1:30" ht="15">
      <c r="A208" s="75"/>
      <c r="B208" s="75"/>
      <c r="C208" s="75"/>
      <c r="D208" s="75"/>
      <c r="E208" s="75"/>
      <c r="F208" s="75"/>
      <c r="G208" s="75"/>
      <c r="H208" s="75"/>
      <c r="I208" s="75"/>
      <c r="J208" s="115"/>
      <c r="K208" s="75"/>
      <c r="L208" s="115"/>
      <c r="M208" s="75"/>
      <c r="N208" s="115"/>
      <c r="O208" s="75"/>
      <c r="P208" s="115"/>
      <c r="Q208" s="75"/>
      <c r="R208" s="115"/>
      <c r="S208" s="75"/>
      <c r="T208" s="115"/>
      <c r="U208" s="75"/>
      <c r="V208" s="115"/>
      <c r="W208" s="75"/>
      <c r="X208" s="115"/>
      <c r="Y208" s="75"/>
      <c r="Z208" s="115"/>
      <c r="AA208" s="75"/>
      <c r="AB208" s="75"/>
      <c r="AC208" s="75"/>
      <c r="AD208" s="75"/>
    </row>
    <row r="209" spans="1:30" ht="15">
      <c r="A209" s="75"/>
      <c r="B209" s="75"/>
      <c r="C209" s="75"/>
      <c r="D209" s="75"/>
      <c r="E209" s="75"/>
      <c r="F209" s="75"/>
      <c r="G209" s="75"/>
      <c r="H209" s="75"/>
      <c r="I209" s="75"/>
      <c r="J209" s="115"/>
      <c r="K209" s="75"/>
      <c r="L209" s="115"/>
      <c r="M209" s="75"/>
      <c r="N209" s="115"/>
      <c r="O209" s="75"/>
      <c r="P209" s="115"/>
      <c r="Q209" s="75"/>
      <c r="R209" s="115"/>
      <c r="S209" s="75"/>
      <c r="T209" s="115"/>
      <c r="U209" s="75"/>
      <c r="V209" s="115"/>
      <c r="W209" s="75"/>
      <c r="X209" s="115"/>
      <c r="Y209" s="75"/>
      <c r="Z209" s="115"/>
      <c r="AA209" s="75"/>
      <c r="AB209" s="75"/>
      <c r="AC209" s="75"/>
      <c r="AD209" s="75"/>
    </row>
    <row r="210" spans="1:30" ht="15">
      <c r="A210" s="75"/>
      <c r="B210" s="75"/>
      <c r="C210" s="75"/>
      <c r="D210" s="75"/>
      <c r="E210" s="75"/>
      <c r="F210" s="75"/>
      <c r="G210" s="75"/>
      <c r="H210" s="75"/>
      <c r="I210" s="75"/>
      <c r="J210" s="115"/>
      <c r="K210" s="75"/>
      <c r="L210" s="115"/>
      <c r="M210" s="75"/>
      <c r="N210" s="115"/>
      <c r="O210" s="75"/>
      <c r="P210" s="115"/>
      <c r="Q210" s="75"/>
      <c r="R210" s="115"/>
      <c r="S210" s="75"/>
      <c r="T210" s="115"/>
      <c r="U210" s="75"/>
      <c r="V210" s="115"/>
      <c r="W210" s="75"/>
      <c r="X210" s="115"/>
      <c r="Y210" s="75"/>
      <c r="Z210" s="115"/>
      <c r="AA210" s="75"/>
      <c r="AB210" s="75"/>
      <c r="AC210" s="75"/>
      <c r="AD210" s="75"/>
    </row>
    <row r="211" spans="1:30" ht="15">
      <c r="A211" s="75"/>
      <c r="B211" s="75"/>
      <c r="C211" s="75"/>
      <c r="D211" s="75"/>
      <c r="E211" s="75"/>
      <c r="F211" s="75"/>
      <c r="G211" s="75"/>
      <c r="H211" s="75"/>
      <c r="I211" s="75"/>
      <c r="J211" s="115"/>
      <c r="K211" s="75"/>
      <c r="L211" s="115"/>
      <c r="M211" s="75"/>
      <c r="N211" s="115"/>
      <c r="O211" s="75"/>
      <c r="P211" s="115"/>
      <c r="Q211" s="75"/>
      <c r="R211" s="115"/>
      <c r="S211" s="75"/>
      <c r="T211" s="115"/>
      <c r="U211" s="75"/>
      <c r="V211" s="115"/>
      <c r="W211" s="75"/>
      <c r="X211" s="115"/>
      <c r="Y211" s="75"/>
      <c r="Z211" s="115"/>
      <c r="AA211" s="75"/>
      <c r="AB211" s="75"/>
      <c r="AC211" s="75"/>
      <c r="AD211" s="75"/>
    </row>
    <row r="212" spans="1:30" ht="15">
      <c r="A212" s="75"/>
      <c r="B212" s="75"/>
      <c r="C212" s="75"/>
      <c r="D212" s="75"/>
      <c r="E212" s="75"/>
      <c r="F212" s="75"/>
      <c r="G212" s="75"/>
      <c r="H212" s="75"/>
      <c r="I212" s="75"/>
      <c r="J212" s="115"/>
      <c r="K212" s="75"/>
      <c r="L212" s="115"/>
      <c r="M212" s="75"/>
      <c r="N212" s="115"/>
      <c r="O212" s="75"/>
      <c r="P212" s="115"/>
      <c r="Q212" s="75"/>
      <c r="R212" s="115"/>
      <c r="S212" s="75"/>
      <c r="T212" s="115"/>
      <c r="U212" s="75"/>
      <c r="V212" s="115"/>
      <c r="W212" s="75"/>
      <c r="X212" s="115"/>
      <c r="Y212" s="75"/>
      <c r="Z212" s="115"/>
      <c r="AA212" s="75"/>
      <c r="AB212" s="75"/>
      <c r="AC212" s="75"/>
      <c r="AD212" s="75"/>
    </row>
    <row r="213" spans="1:30" ht="15">
      <c r="A213" s="75"/>
      <c r="B213" s="75"/>
      <c r="C213" s="75"/>
      <c r="D213" s="75"/>
      <c r="E213" s="75"/>
      <c r="F213" s="75"/>
      <c r="G213" s="75"/>
      <c r="H213" s="75"/>
      <c r="I213" s="75"/>
      <c r="J213" s="115"/>
      <c r="K213" s="75"/>
      <c r="L213" s="115"/>
      <c r="M213" s="75"/>
      <c r="N213" s="115"/>
      <c r="O213" s="75"/>
      <c r="P213" s="115"/>
      <c r="Q213" s="75"/>
      <c r="R213" s="115"/>
      <c r="S213" s="75"/>
      <c r="T213" s="115"/>
      <c r="U213" s="75"/>
      <c r="V213" s="115"/>
      <c r="W213" s="75"/>
      <c r="X213" s="115"/>
      <c r="Y213" s="75"/>
      <c r="Z213" s="115"/>
      <c r="AA213" s="75"/>
      <c r="AB213" s="75"/>
      <c r="AC213" s="75"/>
      <c r="AD213" s="75"/>
    </row>
    <row r="214" spans="1:30" ht="15">
      <c r="A214" s="75"/>
      <c r="B214" s="75"/>
      <c r="C214" s="75"/>
      <c r="D214" s="75"/>
      <c r="E214" s="75"/>
      <c r="F214" s="75"/>
      <c r="G214" s="75"/>
      <c r="H214" s="75"/>
      <c r="I214" s="75"/>
      <c r="J214" s="115"/>
      <c r="K214" s="75"/>
      <c r="L214" s="115"/>
      <c r="M214" s="75"/>
      <c r="N214" s="115"/>
      <c r="O214" s="75"/>
      <c r="P214" s="115"/>
      <c r="Q214" s="75"/>
      <c r="R214" s="115"/>
      <c r="S214" s="75"/>
      <c r="T214" s="115"/>
      <c r="U214" s="75"/>
      <c r="V214" s="115"/>
      <c r="W214" s="75"/>
      <c r="X214" s="115"/>
      <c r="Y214" s="75"/>
      <c r="Z214" s="115"/>
      <c r="AA214" s="75"/>
      <c r="AB214" s="75"/>
      <c r="AC214" s="75"/>
      <c r="AD214" s="75"/>
    </row>
    <row r="215" spans="1:30" ht="15">
      <c r="A215" s="75"/>
      <c r="B215" s="75"/>
      <c r="C215" s="75"/>
      <c r="D215" s="75"/>
      <c r="E215" s="75"/>
      <c r="F215" s="75"/>
      <c r="G215" s="75"/>
      <c r="H215" s="75"/>
      <c r="I215" s="75"/>
      <c r="J215" s="115"/>
      <c r="K215" s="75"/>
      <c r="L215" s="115"/>
      <c r="M215" s="75"/>
      <c r="N215" s="115"/>
      <c r="O215" s="75"/>
      <c r="P215" s="115"/>
      <c r="Q215" s="75"/>
      <c r="R215" s="115"/>
      <c r="S215" s="75"/>
      <c r="T215" s="115"/>
      <c r="U215" s="75"/>
      <c r="V215" s="115"/>
      <c r="W215" s="75"/>
      <c r="X215" s="115"/>
      <c r="Y215" s="75"/>
      <c r="Z215" s="115"/>
      <c r="AA215" s="75"/>
      <c r="AB215" s="75"/>
      <c r="AC215" s="75"/>
      <c r="AD215" s="75"/>
    </row>
    <row r="216" spans="1:30" ht="15">
      <c r="A216" s="75"/>
      <c r="B216" s="75"/>
      <c r="C216" s="75"/>
      <c r="D216" s="75"/>
      <c r="E216" s="75"/>
      <c r="F216" s="75"/>
      <c r="G216" s="75"/>
      <c r="H216" s="75"/>
      <c r="I216" s="75"/>
      <c r="J216" s="115"/>
      <c r="K216" s="75"/>
      <c r="L216" s="115"/>
      <c r="M216" s="75"/>
      <c r="N216" s="115"/>
      <c r="O216" s="75"/>
      <c r="P216" s="115"/>
      <c r="Q216" s="75"/>
      <c r="R216" s="115"/>
      <c r="S216" s="75"/>
      <c r="T216" s="115"/>
      <c r="U216" s="75"/>
      <c r="V216" s="115"/>
      <c r="W216" s="75"/>
      <c r="X216" s="115"/>
      <c r="Y216" s="75"/>
      <c r="Z216" s="115"/>
      <c r="AA216" s="75"/>
      <c r="AB216" s="75"/>
      <c r="AC216" s="75"/>
      <c r="AD216" s="75"/>
    </row>
    <row r="217" spans="1:30" ht="15">
      <c r="A217" s="75"/>
      <c r="B217" s="75"/>
      <c r="C217" s="75"/>
      <c r="D217" s="75"/>
      <c r="E217" s="75"/>
      <c r="F217" s="75"/>
      <c r="G217" s="75"/>
      <c r="H217" s="75"/>
      <c r="I217" s="75"/>
      <c r="J217" s="115"/>
      <c r="K217" s="75"/>
      <c r="L217" s="115"/>
      <c r="M217" s="75"/>
      <c r="N217" s="115"/>
      <c r="O217" s="75"/>
      <c r="P217" s="115"/>
      <c r="Q217" s="75"/>
      <c r="R217" s="115"/>
      <c r="S217" s="75"/>
      <c r="T217" s="115"/>
      <c r="U217" s="75"/>
      <c r="V217" s="115"/>
      <c r="W217" s="75"/>
      <c r="X217" s="115"/>
      <c r="Y217" s="75"/>
      <c r="Z217" s="115"/>
      <c r="AA217" s="75"/>
      <c r="AB217" s="75"/>
      <c r="AC217" s="75"/>
      <c r="AD217" s="75"/>
    </row>
    <row r="218" spans="1:30" ht="15">
      <c r="A218" s="75"/>
      <c r="B218" s="75"/>
      <c r="C218" s="75"/>
      <c r="D218" s="75"/>
      <c r="E218" s="75"/>
      <c r="F218" s="75"/>
      <c r="G218" s="75"/>
      <c r="H218" s="75"/>
      <c r="I218" s="75"/>
      <c r="J218" s="115"/>
      <c r="K218" s="75"/>
      <c r="L218" s="115"/>
      <c r="M218" s="75"/>
      <c r="N218" s="115"/>
      <c r="O218" s="75"/>
      <c r="P218" s="115"/>
      <c r="Q218" s="75"/>
      <c r="R218" s="115"/>
      <c r="S218" s="75"/>
      <c r="T218" s="115"/>
      <c r="U218" s="75"/>
      <c r="V218" s="115"/>
      <c r="W218" s="75"/>
      <c r="X218" s="115"/>
      <c r="Y218" s="75"/>
      <c r="Z218" s="115"/>
      <c r="AA218" s="75"/>
      <c r="AB218" s="75"/>
      <c r="AC218" s="75"/>
      <c r="AD218" s="75"/>
    </row>
    <row r="219" spans="1:30" ht="15">
      <c r="A219" s="75"/>
      <c r="B219" s="75"/>
      <c r="C219" s="75"/>
      <c r="D219" s="75"/>
      <c r="E219" s="75"/>
      <c r="F219" s="75"/>
      <c r="G219" s="75"/>
      <c r="H219" s="75"/>
      <c r="I219" s="75"/>
      <c r="J219" s="115"/>
      <c r="K219" s="75"/>
      <c r="L219" s="115"/>
      <c r="M219" s="75"/>
      <c r="N219" s="115"/>
      <c r="O219" s="75"/>
      <c r="P219" s="115"/>
      <c r="Q219" s="75"/>
      <c r="R219" s="115"/>
      <c r="S219" s="75"/>
      <c r="T219" s="115"/>
      <c r="U219" s="75"/>
      <c r="V219" s="115"/>
      <c r="W219" s="75"/>
      <c r="X219" s="115"/>
      <c r="Y219" s="75"/>
      <c r="Z219" s="115"/>
      <c r="AA219" s="75"/>
      <c r="AB219" s="75"/>
      <c r="AC219" s="75"/>
      <c r="AD219" s="75"/>
    </row>
    <row r="220" spans="1:30" ht="15">
      <c r="A220" s="75"/>
      <c r="B220" s="75"/>
      <c r="C220" s="75"/>
      <c r="D220" s="75"/>
      <c r="E220" s="75"/>
      <c r="F220" s="75"/>
      <c r="G220" s="75"/>
      <c r="H220" s="75"/>
      <c r="I220" s="75"/>
      <c r="J220" s="115"/>
      <c r="K220" s="75"/>
      <c r="L220" s="115"/>
      <c r="M220" s="75"/>
      <c r="N220" s="115"/>
      <c r="O220" s="75"/>
      <c r="P220" s="115"/>
      <c r="Q220" s="75"/>
      <c r="R220" s="115"/>
      <c r="S220" s="75"/>
      <c r="T220" s="115"/>
      <c r="U220" s="75"/>
      <c r="V220" s="115"/>
      <c r="W220" s="75"/>
      <c r="X220" s="115"/>
      <c r="Y220" s="75"/>
      <c r="Z220" s="115"/>
      <c r="AA220" s="75"/>
      <c r="AB220" s="75"/>
      <c r="AC220" s="75"/>
      <c r="AD220" s="75"/>
    </row>
    <row r="221" spans="1:30" ht="15">
      <c r="A221" s="75"/>
      <c r="B221" s="75"/>
      <c r="C221" s="75"/>
      <c r="D221" s="75"/>
      <c r="E221" s="75"/>
      <c r="F221" s="75"/>
      <c r="G221" s="75"/>
      <c r="H221" s="75"/>
      <c r="I221" s="75"/>
      <c r="J221" s="115"/>
      <c r="K221" s="75"/>
      <c r="L221" s="115"/>
      <c r="M221" s="75"/>
      <c r="N221" s="115"/>
      <c r="O221" s="75"/>
      <c r="P221" s="115"/>
      <c r="Q221" s="75"/>
      <c r="R221" s="115"/>
      <c r="S221" s="75"/>
      <c r="T221" s="115"/>
      <c r="U221" s="75"/>
      <c r="V221" s="115"/>
      <c r="W221" s="75"/>
      <c r="X221" s="115"/>
      <c r="Y221" s="75"/>
      <c r="Z221" s="115"/>
      <c r="AA221" s="75"/>
      <c r="AB221" s="75"/>
      <c r="AC221" s="75"/>
      <c r="AD221" s="75"/>
    </row>
    <row r="222" spans="1:30" ht="15">
      <c r="A222" s="75"/>
      <c r="B222" s="75"/>
      <c r="C222" s="75"/>
      <c r="D222" s="75"/>
      <c r="E222" s="75"/>
      <c r="F222" s="75"/>
      <c r="G222" s="75"/>
      <c r="H222" s="75"/>
      <c r="I222" s="75"/>
      <c r="J222" s="115"/>
      <c r="K222" s="75"/>
      <c r="L222" s="115"/>
      <c r="M222" s="75"/>
      <c r="N222" s="115"/>
      <c r="O222" s="75"/>
      <c r="P222" s="115"/>
      <c r="Q222" s="75"/>
      <c r="R222" s="115"/>
      <c r="S222" s="75"/>
      <c r="T222" s="115"/>
      <c r="U222" s="75"/>
      <c r="V222" s="115"/>
      <c r="W222" s="75"/>
      <c r="X222" s="115"/>
      <c r="Y222" s="75"/>
      <c r="Z222" s="115"/>
      <c r="AA222" s="75"/>
      <c r="AB222" s="75"/>
      <c r="AC222" s="75"/>
      <c r="AD222" s="75"/>
    </row>
    <row r="223" spans="1:30" ht="15">
      <c r="A223" s="75"/>
      <c r="B223" s="75"/>
      <c r="C223" s="75"/>
      <c r="D223" s="75"/>
      <c r="E223" s="75"/>
      <c r="F223" s="75"/>
      <c r="G223" s="75"/>
      <c r="H223" s="75"/>
      <c r="I223" s="75"/>
      <c r="J223" s="115"/>
      <c r="K223" s="75"/>
      <c r="L223" s="115"/>
      <c r="M223" s="75"/>
      <c r="N223" s="115"/>
      <c r="O223" s="75"/>
      <c r="P223" s="115"/>
      <c r="Q223" s="75"/>
      <c r="R223" s="115"/>
      <c r="S223" s="75"/>
      <c r="T223" s="115"/>
      <c r="U223" s="75"/>
      <c r="V223" s="115"/>
      <c r="W223" s="75"/>
      <c r="X223" s="115"/>
      <c r="Y223" s="75"/>
      <c r="Z223" s="115"/>
      <c r="AA223" s="75"/>
      <c r="AB223" s="75"/>
      <c r="AC223" s="75"/>
      <c r="AD223" s="75"/>
    </row>
    <row r="224" spans="1:30" ht="15">
      <c r="A224" s="75"/>
      <c r="B224" s="75"/>
      <c r="C224" s="75"/>
      <c r="D224" s="75"/>
      <c r="E224" s="75"/>
      <c r="F224" s="75"/>
      <c r="G224" s="75"/>
      <c r="H224" s="75"/>
      <c r="I224" s="75"/>
      <c r="J224" s="115"/>
      <c r="K224" s="75"/>
      <c r="L224" s="115"/>
      <c r="M224" s="75"/>
      <c r="N224" s="115"/>
      <c r="O224" s="75"/>
      <c r="P224" s="115"/>
      <c r="Q224" s="75"/>
      <c r="R224" s="115"/>
      <c r="S224" s="75"/>
      <c r="T224" s="115"/>
      <c r="U224" s="75"/>
      <c r="V224" s="115"/>
      <c r="W224" s="75"/>
      <c r="X224" s="115"/>
      <c r="Y224" s="75"/>
      <c r="Z224" s="115"/>
      <c r="AA224" s="75"/>
      <c r="AB224" s="75"/>
      <c r="AC224" s="75"/>
      <c r="AD224" s="75"/>
    </row>
    <row r="225" spans="1:30" ht="15">
      <c r="A225" s="75"/>
      <c r="B225" s="75"/>
      <c r="C225" s="75"/>
      <c r="D225" s="75"/>
      <c r="E225" s="75"/>
      <c r="F225" s="75"/>
      <c r="G225" s="75"/>
      <c r="H225" s="75"/>
      <c r="I225" s="75"/>
      <c r="J225" s="115"/>
      <c r="K225" s="75"/>
      <c r="L225" s="115"/>
      <c r="M225" s="75"/>
      <c r="N225" s="115"/>
      <c r="O225" s="75"/>
      <c r="P225" s="115"/>
      <c r="Q225" s="75"/>
      <c r="R225" s="115"/>
      <c r="S225" s="75"/>
      <c r="T225" s="115"/>
      <c r="U225" s="75"/>
      <c r="V225" s="115"/>
      <c r="W225" s="75"/>
      <c r="X225" s="115"/>
      <c r="Y225" s="75"/>
      <c r="Z225" s="115"/>
      <c r="AA225" s="75"/>
      <c r="AB225" s="75"/>
      <c r="AC225" s="75"/>
      <c r="AD225" s="75"/>
    </row>
    <row r="226" spans="1:30" ht="15">
      <c r="A226" s="75"/>
      <c r="B226" s="75"/>
      <c r="C226" s="75"/>
      <c r="D226" s="75"/>
      <c r="E226" s="75"/>
      <c r="F226" s="75"/>
      <c r="G226" s="75"/>
      <c r="H226" s="75"/>
      <c r="I226" s="75"/>
      <c r="J226" s="115"/>
      <c r="K226" s="75"/>
      <c r="L226" s="115"/>
      <c r="M226" s="75"/>
      <c r="N226" s="115"/>
      <c r="O226" s="75"/>
      <c r="P226" s="115"/>
      <c r="Q226" s="75"/>
      <c r="R226" s="115"/>
      <c r="S226" s="75"/>
      <c r="T226" s="115"/>
      <c r="U226" s="75"/>
      <c r="V226" s="115"/>
      <c r="W226" s="75"/>
      <c r="X226" s="115"/>
      <c r="Y226" s="75"/>
      <c r="Z226" s="115"/>
      <c r="AA226" s="75"/>
      <c r="AB226" s="75"/>
      <c r="AC226" s="75"/>
      <c r="AD226" s="75"/>
    </row>
    <row r="227" spans="1:30" ht="15">
      <c r="A227" s="75"/>
      <c r="B227" s="75"/>
      <c r="C227" s="75"/>
      <c r="D227" s="75"/>
      <c r="E227" s="75"/>
      <c r="F227" s="75"/>
      <c r="G227" s="75"/>
      <c r="H227" s="75"/>
      <c r="I227" s="75"/>
      <c r="J227" s="115"/>
      <c r="K227" s="75"/>
      <c r="L227" s="115"/>
      <c r="M227" s="75"/>
      <c r="N227" s="115"/>
      <c r="O227" s="75"/>
      <c r="P227" s="115"/>
      <c r="Q227" s="75"/>
      <c r="R227" s="115"/>
      <c r="S227" s="75"/>
      <c r="T227" s="115"/>
      <c r="U227" s="75"/>
      <c r="V227" s="115"/>
      <c r="W227" s="75"/>
      <c r="X227" s="115"/>
      <c r="Y227" s="75"/>
      <c r="Z227" s="115"/>
      <c r="AA227" s="75"/>
      <c r="AB227" s="75"/>
      <c r="AC227" s="75"/>
      <c r="AD227" s="75"/>
    </row>
    <row r="228" spans="1:30" ht="15">
      <c r="A228" s="75"/>
      <c r="B228" s="75"/>
      <c r="C228" s="75"/>
      <c r="D228" s="75"/>
      <c r="E228" s="75"/>
      <c r="F228" s="75"/>
      <c r="G228" s="75"/>
      <c r="H228" s="75"/>
      <c r="I228" s="75"/>
      <c r="J228" s="115"/>
      <c r="K228" s="75"/>
      <c r="L228" s="115"/>
      <c r="M228" s="75"/>
      <c r="N228" s="115"/>
      <c r="O228" s="75"/>
      <c r="P228" s="115"/>
      <c r="Q228" s="75"/>
      <c r="R228" s="115"/>
      <c r="S228" s="75"/>
      <c r="T228" s="115"/>
      <c r="U228" s="75"/>
      <c r="V228" s="115"/>
      <c r="W228" s="75"/>
      <c r="X228" s="115"/>
      <c r="Y228" s="75"/>
      <c r="Z228" s="115"/>
      <c r="AA228" s="75"/>
      <c r="AB228" s="75"/>
      <c r="AC228" s="75"/>
      <c r="AD228" s="75"/>
    </row>
    <row r="229" spans="1:30" ht="15">
      <c r="A229" s="75"/>
      <c r="B229" s="75"/>
      <c r="C229" s="75"/>
      <c r="D229" s="75"/>
      <c r="E229" s="75"/>
      <c r="F229" s="75"/>
      <c r="G229" s="75"/>
      <c r="H229" s="75"/>
      <c r="I229" s="75"/>
      <c r="J229" s="115"/>
      <c r="K229" s="75"/>
      <c r="L229" s="115"/>
      <c r="M229" s="75"/>
      <c r="N229" s="115"/>
      <c r="O229" s="75"/>
      <c r="P229" s="115"/>
      <c r="Q229" s="75"/>
      <c r="R229" s="115"/>
      <c r="S229" s="75"/>
      <c r="T229" s="115"/>
      <c r="U229" s="75"/>
      <c r="V229" s="115"/>
      <c r="W229" s="75"/>
      <c r="X229" s="115"/>
      <c r="Y229" s="75"/>
      <c r="Z229" s="115"/>
      <c r="AA229" s="75"/>
      <c r="AB229" s="75"/>
      <c r="AC229" s="75"/>
      <c r="AD229" s="75"/>
    </row>
    <row r="230" spans="1:30" ht="15">
      <c r="A230" s="75"/>
      <c r="B230" s="75"/>
      <c r="C230" s="75"/>
      <c r="D230" s="75"/>
      <c r="E230" s="75"/>
      <c r="F230" s="75"/>
      <c r="G230" s="75"/>
      <c r="H230" s="75"/>
      <c r="I230" s="75"/>
      <c r="J230" s="115"/>
      <c r="K230" s="75"/>
      <c r="L230" s="115"/>
      <c r="M230" s="75"/>
      <c r="N230" s="115"/>
      <c r="O230" s="75"/>
      <c r="P230" s="115"/>
      <c r="Q230" s="75"/>
      <c r="R230" s="115"/>
      <c r="S230" s="75"/>
      <c r="T230" s="115"/>
      <c r="U230" s="75"/>
      <c r="V230" s="115"/>
      <c r="W230" s="75"/>
      <c r="X230" s="115"/>
      <c r="Y230" s="75"/>
      <c r="Z230" s="115"/>
      <c r="AA230" s="75"/>
      <c r="AB230" s="75"/>
      <c r="AC230" s="75"/>
      <c r="AD230" s="75"/>
    </row>
    <row r="231" spans="1:30" ht="15">
      <c r="A231" s="75"/>
      <c r="B231" s="75"/>
      <c r="C231" s="75"/>
      <c r="D231" s="75"/>
      <c r="E231" s="75"/>
      <c r="F231" s="75"/>
      <c r="G231" s="75"/>
      <c r="H231" s="75"/>
      <c r="I231" s="75"/>
      <c r="J231" s="115"/>
      <c r="K231" s="75"/>
      <c r="L231" s="115"/>
      <c r="M231" s="75"/>
      <c r="N231" s="115"/>
      <c r="O231" s="75"/>
      <c r="P231" s="115"/>
      <c r="Q231" s="75"/>
      <c r="R231" s="115"/>
      <c r="S231" s="75"/>
      <c r="T231" s="115"/>
      <c r="U231" s="75"/>
      <c r="V231" s="115"/>
      <c r="W231" s="75"/>
      <c r="X231" s="115"/>
      <c r="Y231" s="75"/>
      <c r="Z231" s="115"/>
      <c r="AA231" s="75"/>
      <c r="AB231" s="75"/>
      <c r="AC231" s="75"/>
      <c r="AD231" s="75"/>
    </row>
    <row r="232" spans="1:30" ht="15">
      <c r="A232" s="75"/>
      <c r="B232" s="75"/>
      <c r="C232" s="75"/>
      <c r="D232" s="75"/>
      <c r="E232" s="75"/>
      <c r="F232" s="75"/>
      <c r="G232" s="75"/>
      <c r="H232" s="75"/>
      <c r="I232" s="75"/>
      <c r="J232" s="115"/>
      <c r="K232" s="75"/>
      <c r="L232" s="115"/>
      <c r="M232" s="75"/>
      <c r="N232" s="115"/>
      <c r="O232" s="75"/>
      <c r="P232" s="115"/>
      <c r="Q232" s="75"/>
      <c r="R232" s="115"/>
      <c r="S232" s="75"/>
      <c r="T232" s="115"/>
      <c r="U232" s="75"/>
      <c r="V232" s="115"/>
      <c r="W232" s="75"/>
      <c r="X232" s="115"/>
      <c r="Y232" s="75"/>
      <c r="Z232" s="115"/>
      <c r="AA232" s="75"/>
      <c r="AB232" s="75"/>
      <c r="AC232" s="75"/>
      <c r="AD232" s="75"/>
    </row>
    <row r="233" spans="1:30" ht="15">
      <c r="A233" s="75"/>
      <c r="B233" s="75"/>
      <c r="C233" s="75"/>
      <c r="D233" s="75"/>
      <c r="E233" s="75"/>
      <c r="F233" s="75"/>
      <c r="G233" s="75"/>
      <c r="H233" s="75"/>
      <c r="I233" s="75"/>
      <c r="J233" s="115"/>
      <c r="K233" s="75"/>
      <c r="L233" s="115"/>
      <c r="M233" s="75"/>
      <c r="N233" s="115"/>
      <c r="O233" s="75"/>
      <c r="P233" s="115"/>
      <c r="Q233" s="75"/>
      <c r="R233" s="115"/>
      <c r="S233" s="75"/>
      <c r="T233" s="115"/>
      <c r="U233" s="75"/>
      <c r="V233" s="115"/>
      <c r="W233" s="75"/>
      <c r="X233" s="115"/>
      <c r="Y233" s="75"/>
      <c r="Z233" s="115"/>
      <c r="AA233" s="75"/>
      <c r="AB233" s="75"/>
      <c r="AC233" s="75"/>
      <c r="AD233" s="75"/>
    </row>
    <row r="234" spans="1:30" ht="15">
      <c r="A234" s="75"/>
      <c r="B234" s="75"/>
      <c r="C234" s="75"/>
      <c r="D234" s="75"/>
      <c r="E234" s="75"/>
      <c r="F234" s="75"/>
      <c r="G234" s="75"/>
      <c r="H234" s="75"/>
      <c r="I234" s="75"/>
      <c r="J234" s="115"/>
      <c r="K234" s="75"/>
      <c r="L234" s="115"/>
      <c r="M234" s="75"/>
      <c r="N234" s="115"/>
      <c r="O234" s="75"/>
      <c r="P234" s="115"/>
      <c r="Q234" s="75"/>
      <c r="R234" s="115"/>
      <c r="S234" s="75"/>
      <c r="T234" s="115"/>
      <c r="U234" s="75"/>
      <c r="V234" s="115"/>
      <c r="W234" s="75"/>
      <c r="X234" s="115"/>
      <c r="Y234" s="75"/>
      <c r="Z234" s="115"/>
      <c r="AA234" s="75"/>
      <c r="AB234" s="75"/>
      <c r="AC234" s="75"/>
      <c r="AD234" s="75"/>
    </row>
    <row r="235" spans="1:30" ht="15">
      <c r="A235" s="75"/>
      <c r="B235" s="75"/>
      <c r="C235" s="75"/>
      <c r="D235" s="75"/>
      <c r="E235" s="75"/>
      <c r="F235" s="75"/>
      <c r="G235" s="75"/>
      <c r="H235" s="75"/>
      <c r="I235" s="75"/>
      <c r="J235" s="115"/>
      <c r="K235" s="75"/>
      <c r="L235" s="115"/>
      <c r="M235" s="75"/>
      <c r="N235" s="115"/>
      <c r="O235" s="75"/>
      <c r="P235" s="115"/>
      <c r="Q235" s="75"/>
      <c r="R235" s="115"/>
      <c r="S235" s="75"/>
      <c r="T235" s="115"/>
      <c r="U235" s="75"/>
      <c r="V235" s="115"/>
      <c r="W235" s="75"/>
      <c r="X235" s="115"/>
      <c r="Y235" s="75"/>
      <c r="Z235" s="115"/>
      <c r="AA235" s="75"/>
      <c r="AB235" s="75"/>
      <c r="AC235" s="75"/>
      <c r="AD235" s="75"/>
    </row>
    <row r="236" spans="1:30" ht="15">
      <c r="A236" s="75"/>
      <c r="B236" s="75"/>
      <c r="C236" s="75"/>
      <c r="D236" s="75"/>
      <c r="E236" s="75"/>
      <c r="F236" s="75"/>
      <c r="G236" s="75"/>
      <c r="H236" s="75"/>
      <c r="I236" s="75"/>
      <c r="J236" s="115"/>
      <c r="K236" s="75"/>
      <c r="L236" s="115"/>
      <c r="M236" s="75"/>
      <c r="N236" s="115"/>
      <c r="O236" s="75"/>
      <c r="P236" s="115"/>
      <c r="Q236" s="75"/>
      <c r="R236" s="115"/>
      <c r="S236" s="75"/>
      <c r="T236" s="115"/>
      <c r="U236" s="75"/>
      <c r="V236" s="115"/>
      <c r="W236" s="75"/>
      <c r="X236" s="115"/>
      <c r="Y236" s="75"/>
      <c r="Z236" s="115"/>
      <c r="AA236" s="75"/>
      <c r="AB236" s="75"/>
      <c r="AC236" s="75"/>
      <c r="AD236" s="75"/>
    </row>
    <row r="237" spans="1:30" ht="15">
      <c r="A237" s="75"/>
      <c r="B237" s="75"/>
      <c r="C237" s="75"/>
      <c r="D237" s="75"/>
      <c r="E237" s="75"/>
      <c r="F237" s="75"/>
      <c r="G237" s="75"/>
      <c r="H237" s="75"/>
      <c r="I237" s="75"/>
      <c r="J237" s="115"/>
      <c r="K237" s="75"/>
      <c r="L237" s="115"/>
      <c r="M237" s="75"/>
      <c r="N237" s="115"/>
      <c r="O237" s="75"/>
      <c r="P237" s="115"/>
      <c r="Q237" s="75"/>
      <c r="R237" s="115"/>
      <c r="S237" s="75"/>
      <c r="T237" s="115"/>
      <c r="U237" s="75"/>
      <c r="V237" s="115"/>
      <c r="W237" s="75"/>
      <c r="X237" s="115"/>
      <c r="Y237" s="75"/>
      <c r="Z237" s="115"/>
      <c r="AA237" s="75"/>
      <c r="AB237" s="75"/>
      <c r="AC237" s="75"/>
      <c r="AD237" s="75"/>
    </row>
    <row r="238" spans="1:30" ht="15">
      <c r="A238" s="75"/>
      <c r="B238" s="75"/>
      <c r="C238" s="75"/>
      <c r="D238" s="75"/>
      <c r="E238" s="75"/>
      <c r="F238" s="75"/>
      <c r="G238" s="75"/>
      <c r="H238" s="75"/>
      <c r="I238" s="75"/>
      <c r="J238" s="115"/>
      <c r="K238" s="75"/>
      <c r="L238" s="115"/>
      <c r="M238" s="75"/>
      <c r="N238" s="115"/>
      <c r="O238" s="75"/>
      <c r="P238" s="115"/>
      <c r="Q238" s="75"/>
      <c r="R238" s="115"/>
      <c r="S238" s="75"/>
      <c r="T238" s="115"/>
      <c r="U238" s="75"/>
      <c r="V238" s="115"/>
      <c r="W238" s="75"/>
      <c r="X238" s="115"/>
      <c r="Y238" s="75"/>
      <c r="Z238" s="115"/>
      <c r="AA238" s="75"/>
      <c r="AB238" s="75"/>
      <c r="AC238" s="75"/>
      <c r="AD238" s="75"/>
    </row>
    <row r="239" spans="1:30" ht="15">
      <c r="A239" s="75"/>
      <c r="B239" s="75"/>
      <c r="C239" s="75"/>
      <c r="D239" s="75"/>
      <c r="E239" s="75"/>
      <c r="F239" s="75"/>
      <c r="G239" s="75"/>
      <c r="H239" s="75"/>
      <c r="I239" s="75"/>
      <c r="J239" s="115"/>
      <c r="K239" s="75"/>
      <c r="L239" s="115"/>
      <c r="M239" s="75"/>
      <c r="N239" s="115"/>
      <c r="O239" s="75"/>
      <c r="P239" s="115"/>
      <c r="Q239" s="75"/>
      <c r="R239" s="115"/>
      <c r="S239" s="75"/>
      <c r="T239" s="115"/>
      <c r="U239" s="75"/>
      <c r="V239" s="115"/>
      <c r="W239" s="75"/>
      <c r="X239" s="115"/>
      <c r="Y239" s="75"/>
      <c r="Z239" s="115"/>
      <c r="AA239" s="75"/>
      <c r="AB239" s="75"/>
      <c r="AC239" s="75"/>
      <c r="AD239" s="75"/>
    </row>
    <row r="240" spans="1:30" ht="15">
      <c r="A240" s="75"/>
      <c r="B240" s="75"/>
      <c r="C240" s="75"/>
      <c r="D240" s="75"/>
      <c r="E240" s="75"/>
      <c r="F240" s="75"/>
      <c r="G240" s="75"/>
      <c r="H240" s="75"/>
      <c r="I240" s="75"/>
      <c r="J240" s="115"/>
      <c r="K240" s="75"/>
      <c r="L240" s="115"/>
      <c r="M240" s="75"/>
      <c r="N240" s="115"/>
      <c r="O240" s="75"/>
      <c r="P240" s="115"/>
      <c r="Q240" s="75"/>
      <c r="R240" s="115"/>
      <c r="S240" s="75"/>
      <c r="T240" s="115"/>
      <c r="U240" s="75"/>
      <c r="V240" s="115"/>
      <c r="W240" s="75"/>
      <c r="X240" s="115"/>
      <c r="Y240" s="75"/>
      <c r="Z240" s="115"/>
      <c r="AA240" s="75"/>
      <c r="AB240" s="75"/>
      <c r="AC240" s="75"/>
      <c r="AD240" s="75"/>
    </row>
    <row r="241" spans="1:30" ht="15">
      <c r="A241" s="75"/>
      <c r="B241" s="75"/>
      <c r="C241" s="75"/>
      <c r="D241" s="75"/>
      <c r="E241" s="75"/>
      <c r="F241" s="75"/>
      <c r="G241" s="75"/>
      <c r="H241" s="75"/>
      <c r="I241" s="75"/>
      <c r="J241" s="115"/>
      <c r="K241" s="75"/>
      <c r="L241" s="115"/>
      <c r="M241" s="75"/>
      <c r="N241" s="115"/>
      <c r="O241" s="75"/>
      <c r="P241" s="115"/>
      <c r="Q241" s="75"/>
      <c r="R241" s="115"/>
      <c r="S241" s="75"/>
      <c r="T241" s="115"/>
      <c r="U241" s="75"/>
      <c r="V241" s="115"/>
      <c r="W241" s="75"/>
      <c r="X241" s="115"/>
      <c r="Y241" s="75"/>
      <c r="Z241" s="115"/>
      <c r="AA241" s="75"/>
      <c r="AB241" s="75"/>
      <c r="AC241" s="75"/>
      <c r="AD241" s="75"/>
    </row>
    <row r="242" spans="1:30" ht="15">
      <c r="A242" s="75"/>
      <c r="B242" s="75"/>
      <c r="C242" s="75"/>
      <c r="D242" s="75"/>
      <c r="E242" s="75"/>
      <c r="F242" s="75"/>
      <c r="G242" s="75"/>
      <c r="H242" s="75"/>
      <c r="I242" s="75"/>
      <c r="J242" s="115"/>
      <c r="K242" s="75"/>
      <c r="L242" s="115"/>
      <c r="M242" s="75"/>
      <c r="N242" s="115"/>
      <c r="O242" s="75"/>
      <c r="P242" s="115"/>
      <c r="Q242" s="75"/>
      <c r="R242" s="115"/>
      <c r="S242" s="75"/>
      <c r="T242" s="115"/>
      <c r="U242" s="75"/>
      <c r="V242" s="115"/>
      <c r="W242" s="75"/>
      <c r="X242" s="115"/>
      <c r="Y242" s="75"/>
      <c r="Z242" s="115"/>
      <c r="AA242" s="75"/>
      <c r="AB242" s="75"/>
      <c r="AC242" s="75"/>
      <c r="AD242" s="75"/>
    </row>
    <row r="243" spans="1:30" ht="15">
      <c r="A243" s="75"/>
      <c r="B243" s="75"/>
      <c r="C243" s="75"/>
      <c r="D243" s="75"/>
      <c r="E243" s="75"/>
      <c r="F243" s="75"/>
      <c r="G243" s="75"/>
      <c r="H243" s="75"/>
      <c r="I243" s="75"/>
      <c r="J243" s="115"/>
      <c r="K243" s="75"/>
      <c r="L243" s="115"/>
      <c r="M243" s="75"/>
      <c r="N243" s="115"/>
      <c r="O243" s="75"/>
      <c r="P243" s="115"/>
      <c r="Q243" s="75"/>
      <c r="R243" s="115"/>
      <c r="S243" s="75"/>
      <c r="T243" s="115"/>
      <c r="U243" s="75"/>
      <c r="V243" s="115"/>
      <c r="W243" s="75"/>
      <c r="X243" s="115"/>
      <c r="Y243" s="75"/>
      <c r="Z243" s="115"/>
      <c r="AA243" s="75"/>
      <c r="AB243" s="75"/>
      <c r="AC243" s="75"/>
      <c r="AD243" s="75"/>
    </row>
    <row r="244" spans="1:30" ht="15">
      <c r="A244" s="75"/>
      <c r="B244" s="75"/>
      <c r="C244" s="75"/>
      <c r="D244" s="75"/>
      <c r="E244" s="75"/>
      <c r="F244" s="75"/>
      <c r="G244" s="75"/>
      <c r="H244" s="75"/>
      <c r="I244" s="75"/>
      <c r="J244" s="115"/>
      <c r="K244" s="75"/>
      <c r="L244" s="115"/>
      <c r="M244" s="75"/>
      <c r="N244" s="115"/>
      <c r="O244" s="75"/>
      <c r="P244" s="115"/>
      <c r="Q244" s="75"/>
      <c r="R244" s="115"/>
      <c r="S244" s="75"/>
      <c r="T244" s="115"/>
      <c r="U244" s="75"/>
      <c r="V244" s="115"/>
      <c r="W244" s="75"/>
      <c r="X244" s="115"/>
      <c r="Y244" s="75"/>
      <c r="Z244" s="115"/>
      <c r="AA244" s="75"/>
      <c r="AB244" s="75"/>
      <c r="AC244" s="75"/>
      <c r="AD244" s="75"/>
    </row>
    <row r="245" spans="1:30" ht="15">
      <c r="A245" s="75"/>
      <c r="B245" s="75"/>
      <c r="C245" s="75"/>
      <c r="D245" s="75"/>
      <c r="E245" s="75"/>
      <c r="F245" s="75"/>
      <c r="G245" s="75"/>
      <c r="H245" s="75"/>
      <c r="I245" s="75"/>
      <c r="J245" s="115"/>
      <c r="K245" s="75"/>
      <c r="L245" s="115"/>
      <c r="M245" s="75"/>
      <c r="N245" s="115"/>
      <c r="O245" s="75"/>
      <c r="P245" s="115"/>
      <c r="Q245" s="75"/>
      <c r="R245" s="115"/>
      <c r="S245" s="75"/>
      <c r="T245" s="115"/>
      <c r="U245" s="75"/>
      <c r="V245" s="115"/>
      <c r="W245" s="75"/>
      <c r="X245" s="115"/>
      <c r="Y245" s="75"/>
      <c r="Z245" s="115"/>
      <c r="AA245" s="75"/>
      <c r="AB245" s="75"/>
      <c r="AC245" s="75"/>
      <c r="AD245" s="75"/>
    </row>
    <row r="246" spans="1:30" ht="15">
      <c r="A246" s="75"/>
      <c r="B246" s="75"/>
      <c r="C246" s="75"/>
      <c r="D246" s="75"/>
      <c r="E246" s="75"/>
      <c r="F246" s="75"/>
      <c r="G246" s="75"/>
      <c r="H246" s="75"/>
      <c r="I246" s="75"/>
      <c r="J246" s="115"/>
      <c r="K246" s="75"/>
      <c r="L246" s="115"/>
      <c r="M246" s="75"/>
      <c r="N246" s="115"/>
      <c r="O246" s="75"/>
      <c r="P246" s="115"/>
      <c r="Q246" s="75"/>
      <c r="R246" s="115"/>
      <c r="S246" s="75"/>
      <c r="T246" s="115"/>
      <c r="U246" s="75"/>
      <c r="V246" s="115"/>
      <c r="W246" s="75"/>
      <c r="X246" s="115"/>
      <c r="Y246" s="75"/>
      <c r="Z246" s="115"/>
      <c r="AA246" s="75"/>
      <c r="AB246" s="75"/>
      <c r="AC246" s="75"/>
      <c r="AD246" s="75"/>
    </row>
    <row r="247" spans="1:30" ht="15">
      <c r="A247" s="75"/>
      <c r="B247" s="75"/>
      <c r="C247" s="75"/>
      <c r="D247" s="75"/>
      <c r="E247" s="75"/>
      <c r="F247" s="75"/>
      <c r="G247" s="75"/>
      <c r="H247" s="75"/>
      <c r="I247" s="75"/>
      <c r="J247" s="115"/>
      <c r="K247" s="75"/>
      <c r="L247" s="115"/>
      <c r="M247" s="75"/>
      <c r="N247" s="115"/>
      <c r="O247" s="75"/>
      <c r="P247" s="115"/>
      <c r="Q247" s="75"/>
      <c r="R247" s="115"/>
      <c r="S247" s="75"/>
      <c r="T247" s="115"/>
      <c r="U247" s="75"/>
      <c r="V247" s="115"/>
      <c r="W247" s="75"/>
      <c r="X247" s="115"/>
      <c r="Y247" s="75"/>
      <c r="Z247" s="115"/>
      <c r="AA247" s="75"/>
      <c r="AB247" s="75"/>
      <c r="AC247" s="75"/>
      <c r="AD247" s="75"/>
    </row>
    <row r="248" spans="1:30" ht="15">
      <c r="A248" s="75"/>
      <c r="B248" s="75"/>
      <c r="C248" s="75"/>
      <c r="D248" s="75"/>
      <c r="E248" s="75"/>
      <c r="F248" s="75"/>
      <c r="G248" s="75"/>
      <c r="H248" s="75"/>
      <c r="I248" s="75"/>
      <c r="J248" s="115"/>
      <c r="K248" s="75"/>
      <c r="L248" s="115"/>
      <c r="M248" s="75"/>
      <c r="N248" s="115"/>
      <c r="O248" s="75"/>
      <c r="P248" s="115"/>
      <c r="Q248" s="75"/>
      <c r="R248" s="115"/>
      <c r="S248" s="75"/>
      <c r="T248" s="115"/>
      <c r="U248" s="75"/>
      <c r="V248" s="115"/>
      <c r="W248" s="75"/>
      <c r="X248" s="115"/>
      <c r="Y248" s="75"/>
      <c r="Z248" s="115"/>
      <c r="AA248" s="75"/>
      <c r="AB248" s="75"/>
      <c r="AC248" s="75"/>
      <c r="AD248" s="75"/>
    </row>
    <row r="249" spans="1:30" ht="15">
      <c r="A249" s="75"/>
      <c r="B249" s="75"/>
      <c r="C249" s="75"/>
      <c r="D249" s="75"/>
      <c r="E249" s="75"/>
      <c r="F249" s="75"/>
      <c r="G249" s="75"/>
      <c r="H249" s="75"/>
      <c r="I249" s="75"/>
      <c r="J249" s="115"/>
      <c r="K249" s="75"/>
      <c r="L249" s="115"/>
      <c r="M249" s="75"/>
      <c r="N249" s="115"/>
      <c r="O249" s="75"/>
      <c r="P249" s="115"/>
      <c r="Q249" s="75"/>
      <c r="R249" s="115"/>
      <c r="S249" s="75"/>
      <c r="T249" s="115"/>
      <c r="U249" s="75"/>
      <c r="V249" s="115"/>
      <c r="W249" s="75"/>
      <c r="X249" s="115"/>
      <c r="Y249" s="75"/>
      <c r="Z249" s="115"/>
      <c r="AA249" s="75"/>
      <c r="AB249" s="75"/>
      <c r="AC249" s="75"/>
      <c r="AD249" s="75"/>
    </row>
    <row r="250" spans="1:30" ht="15">
      <c r="A250" s="75"/>
      <c r="B250" s="75"/>
      <c r="C250" s="75"/>
      <c r="D250" s="75"/>
      <c r="E250" s="75"/>
      <c r="F250" s="75"/>
      <c r="G250" s="75"/>
      <c r="H250" s="75"/>
      <c r="I250" s="75"/>
      <c r="J250" s="115"/>
      <c r="K250" s="75"/>
      <c r="L250" s="115"/>
      <c r="M250" s="75"/>
      <c r="N250" s="115"/>
      <c r="O250" s="75"/>
      <c r="P250" s="115"/>
      <c r="Q250" s="75"/>
      <c r="R250" s="115"/>
      <c r="S250" s="75"/>
      <c r="T250" s="115"/>
      <c r="U250" s="75"/>
      <c r="V250" s="115"/>
      <c r="W250" s="75"/>
      <c r="X250" s="115"/>
      <c r="Y250" s="75"/>
      <c r="Z250" s="115"/>
      <c r="AA250" s="75"/>
      <c r="AB250" s="75"/>
      <c r="AC250" s="75"/>
      <c r="AD250" s="75"/>
    </row>
    <row r="251" spans="1:30" ht="15">
      <c r="A251" s="75"/>
      <c r="B251" s="75"/>
      <c r="C251" s="75"/>
      <c r="D251" s="75"/>
      <c r="E251" s="75"/>
      <c r="F251" s="75"/>
      <c r="G251" s="75"/>
      <c r="H251" s="75"/>
      <c r="I251" s="75"/>
      <c r="J251" s="115"/>
      <c r="K251" s="75"/>
      <c r="L251" s="115"/>
      <c r="M251" s="75"/>
      <c r="N251" s="115"/>
      <c r="O251" s="75"/>
      <c r="P251" s="115"/>
      <c r="Q251" s="75"/>
      <c r="R251" s="115"/>
      <c r="S251" s="75"/>
      <c r="T251" s="115"/>
      <c r="U251" s="75"/>
      <c r="V251" s="115"/>
      <c r="W251" s="75"/>
      <c r="X251" s="115"/>
      <c r="Y251" s="75"/>
      <c r="Z251" s="115"/>
      <c r="AA251" s="75"/>
      <c r="AB251" s="75"/>
      <c r="AC251" s="75"/>
      <c r="AD251" s="75"/>
    </row>
    <row r="252" spans="1:30" ht="15">
      <c r="A252" s="75"/>
      <c r="B252" s="75"/>
      <c r="C252" s="75"/>
      <c r="D252" s="75"/>
      <c r="E252" s="75"/>
      <c r="F252" s="75"/>
      <c r="G252" s="75"/>
      <c r="H252" s="75"/>
      <c r="I252" s="75"/>
      <c r="J252" s="115"/>
      <c r="K252" s="75"/>
      <c r="L252" s="115"/>
      <c r="M252" s="75"/>
      <c r="N252" s="115"/>
      <c r="O252" s="75"/>
      <c r="P252" s="115"/>
      <c r="Q252" s="75"/>
      <c r="R252" s="115"/>
      <c r="S252" s="75"/>
      <c r="T252" s="115"/>
      <c r="U252" s="75"/>
      <c r="V252" s="115"/>
      <c r="W252" s="75"/>
      <c r="X252" s="115"/>
      <c r="Y252" s="75"/>
      <c r="Z252" s="115"/>
      <c r="AA252" s="75"/>
      <c r="AB252" s="75"/>
      <c r="AC252" s="75"/>
      <c r="AD252" s="75"/>
    </row>
    <row r="253" spans="1:30" ht="15">
      <c r="A253" s="75"/>
      <c r="B253" s="75"/>
      <c r="C253" s="75"/>
      <c r="D253" s="75"/>
      <c r="E253" s="75"/>
      <c r="F253" s="75"/>
      <c r="G253" s="75"/>
      <c r="H253" s="75"/>
      <c r="I253" s="75"/>
      <c r="J253" s="115"/>
      <c r="K253" s="75"/>
      <c r="L253" s="115"/>
      <c r="M253" s="75"/>
      <c r="N253" s="115"/>
      <c r="O253" s="75"/>
      <c r="P253" s="115"/>
      <c r="Q253" s="75"/>
      <c r="R253" s="115"/>
      <c r="S253" s="75"/>
      <c r="T253" s="115"/>
      <c r="U253" s="75"/>
      <c r="V253" s="115"/>
      <c r="W253" s="75"/>
      <c r="X253" s="115"/>
      <c r="Y253" s="75"/>
      <c r="Z253" s="115"/>
      <c r="AA253" s="75"/>
      <c r="AB253" s="75"/>
      <c r="AC253" s="75"/>
      <c r="AD253" s="75"/>
    </row>
    <row r="254" spans="1:30" ht="15">
      <c r="A254" s="75"/>
      <c r="B254" s="75"/>
      <c r="C254" s="75"/>
      <c r="D254" s="75"/>
      <c r="E254" s="75"/>
      <c r="F254" s="75"/>
      <c r="G254" s="75"/>
      <c r="H254" s="75"/>
      <c r="I254" s="75"/>
      <c r="J254" s="115"/>
      <c r="K254" s="75"/>
      <c r="L254" s="115"/>
      <c r="M254" s="75"/>
      <c r="N254" s="115"/>
      <c r="O254" s="75"/>
      <c r="P254" s="115"/>
      <c r="Q254" s="75"/>
      <c r="R254" s="115"/>
      <c r="S254" s="75"/>
      <c r="T254" s="115"/>
      <c r="U254" s="75"/>
      <c r="V254" s="115"/>
      <c r="W254" s="75"/>
      <c r="X254" s="115"/>
      <c r="Y254" s="75"/>
      <c r="Z254" s="115"/>
      <c r="AA254" s="75"/>
      <c r="AB254" s="75"/>
      <c r="AC254" s="75"/>
      <c r="AD254" s="75"/>
    </row>
    <row r="255" spans="1:30" ht="15">
      <c r="A255" s="75"/>
      <c r="B255" s="75"/>
      <c r="C255" s="75"/>
      <c r="D255" s="75"/>
      <c r="E255" s="75"/>
      <c r="F255" s="75"/>
      <c r="G255" s="75"/>
      <c r="H255" s="75"/>
      <c r="I255" s="75"/>
      <c r="J255" s="115"/>
      <c r="K255" s="75"/>
      <c r="L255" s="115"/>
      <c r="M255" s="75"/>
      <c r="N255" s="115"/>
      <c r="O255" s="75"/>
      <c r="P255" s="115"/>
      <c r="Q255" s="75"/>
      <c r="R255" s="115"/>
      <c r="S255" s="75"/>
      <c r="T255" s="115"/>
      <c r="U255" s="75"/>
      <c r="V255" s="115"/>
      <c r="W255" s="75"/>
      <c r="X255" s="115"/>
      <c r="Y255" s="75"/>
      <c r="Z255" s="115"/>
      <c r="AA255" s="75"/>
      <c r="AB255" s="75"/>
      <c r="AC255" s="75"/>
      <c r="AD255" s="75"/>
    </row>
    <row r="256" spans="1:30" ht="15">
      <c r="A256" s="75"/>
      <c r="B256" s="75"/>
      <c r="C256" s="75"/>
      <c r="D256" s="75"/>
      <c r="E256" s="75"/>
      <c r="F256" s="75"/>
      <c r="G256" s="75"/>
      <c r="H256" s="75"/>
      <c r="I256" s="75"/>
      <c r="J256" s="115"/>
      <c r="K256" s="75"/>
      <c r="L256" s="115"/>
      <c r="M256" s="75"/>
      <c r="N256" s="115"/>
      <c r="O256" s="75"/>
      <c r="P256" s="115"/>
      <c r="Q256" s="75"/>
      <c r="R256" s="115"/>
      <c r="S256" s="75"/>
      <c r="T256" s="115"/>
      <c r="U256" s="75"/>
      <c r="V256" s="115"/>
      <c r="W256" s="75"/>
      <c r="X256" s="115"/>
      <c r="Y256" s="75"/>
      <c r="Z256" s="115"/>
      <c r="AA256" s="75"/>
      <c r="AB256" s="75"/>
      <c r="AC256" s="75"/>
      <c r="AD256" s="75"/>
    </row>
    <row r="257" spans="1:30" ht="15">
      <c r="A257" s="75"/>
      <c r="B257" s="75"/>
      <c r="C257" s="75"/>
      <c r="D257" s="75"/>
      <c r="E257" s="75"/>
      <c r="F257" s="75"/>
      <c r="G257" s="75"/>
      <c r="H257" s="75"/>
      <c r="I257" s="75"/>
      <c r="J257" s="115"/>
      <c r="K257" s="75"/>
      <c r="L257" s="115"/>
      <c r="M257" s="75"/>
      <c r="N257" s="115"/>
      <c r="O257" s="75"/>
      <c r="P257" s="115"/>
      <c r="Q257" s="75"/>
      <c r="R257" s="115"/>
      <c r="S257" s="75"/>
      <c r="T257" s="115"/>
      <c r="U257" s="75"/>
      <c r="V257" s="115"/>
      <c r="W257" s="75"/>
      <c r="X257" s="115"/>
      <c r="Y257" s="75"/>
      <c r="Z257" s="115"/>
      <c r="AA257" s="75"/>
      <c r="AB257" s="75"/>
      <c r="AC257" s="75"/>
      <c r="AD257" s="75"/>
    </row>
    <row r="258" spans="1:30" ht="15">
      <c r="A258" s="75"/>
      <c r="B258" s="75"/>
      <c r="C258" s="75"/>
      <c r="D258" s="75"/>
      <c r="E258" s="75"/>
      <c r="F258" s="75"/>
      <c r="G258" s="75"/>
      <c r="H258" s="75"/>
      <c r="I258" s="75"/>
      <c r="J258" s="115"/>
      <c r="K258" s="75"/>
      <c r="L258" s="115"/>
      <c r="M258" s="75"/>
      <c r="N258" s="115"/>
      <c r="O258" s="75"/>
      <c r="P258" s="115"/>
      <c r="Q258" s="75"/>
      <c r="R258" s="115"/>
      <c r="S258" s="75"/>
      <c r="T258" s="115"/>
      <c r="U258" s="75"/>
      <c r="V258" s="115"/>
      <c r="W258" s="75"/>
      <c r="X258" s="115"/>
      <c r="Y258" s="75"/>
      <c r="Z258" s="115"/>
      <c r="AA258" s="75"/>
      <c r="AB258" s="75"/>
      <c r="AC258" s="75"/>
      <c r="AD258" s="75"/>
    </row>
    <row r="259" spans="1:30" ht="15">
      <c r="A259" s="75"/>
      <c r="B259" s="75"/>
      <c r="C259" s="75"/>
      <c r="D259" s="75"/>
      <c r="E259" s="75"/>
      <c r="F259" s="75"/>
      <c r="G259" s="75"/>
      <c r="H259" s="75"/>
      <c r="I259" s="75"/>
      <c r="J259" s="115"/>
      <c r="K259" s="75"/>
      <c r="L259" s="115"/>
      <c r="M259" s="75"/>
      <c r="N259" s="115"/>
      <c r="O259" s="75"/>
      <c r="P259" s="115"/>
      <c r="Q259" s="75"/>
      <c r="R259" s="115"/>
      <c r="S259" s="75"/>
      <c r="T259" s="115"/>
      <c r="U259" s="75"/>
      <c r="V259" s="115"/>
      <c r="W259" s="75"/>
      <c r="X259" s="115"/>
      <c r="Y259" s="75"/>
      <c r="Z259" s="115"/>
      <c r="AA259" s="75"/>
      <c r="AB259" s="75"/>
      <c r="AC259" s="75"/>
      <c r="AD259" s="75"/>
    </row>
    <row r="260" spans="1:30" ht="15">
      <c r="A260" s="75"/>
      <c r="B260" s="75"/>
      <c r="C260" s="75"/>
      <c r="D260" s="75"/>
      <c r="E260" s="75"/>
      <c r="F260" s="75"/>
      <c r="G260" s="75"/>
      <c r="H260" s="75"/>
      <c r="I260" s="75"/>
      <c r="J260" s="115"/>
      <c r="K260" s="75"/>
      <c r="L260" s="115"/>
      <c r="M260" s="75"/>
      <c r="N260" s="115"/>
      <c r="O260" s="75"/>
      <c r="P260" s="115"/>
      <c r="Q260" s="75"/>
      <c r="R260" s="115"/>
      <c r="S260" s="75"/>
      <c r="T260" s="115"/>
      <c r="U260" s="75"/>
      <c r="V260" s="115"/>
      <c r="W260" s="75"/>
      <c r="X260" s="115"/>
      <c r="Y260" s="75"/>
      <c r="Z260" s="115"/>
      <c r="AA260" s="75"/>
      <c r="AB260" s="75"/>
      <c r="AC260" s="75"/>
      <c r="AD260" s="75"/>
    </row>
    <row r="261" spans="1:30" ht="15">
      <c r="A261" s="75"/>
      <c r="B261" s="75"/>
      <c r="C261" s="75"/>
      <c r="D261" s="75"/>
      <c r="E261" s="75"/>
      <c r="F261" s="75"/>
      <c r="G261" s="75"/>
      <c r="H261" s="75"/>
      <c r="I261" s="75"/>
      <c r="J261" s="115"/>
      <c r="K261" s="75"/>
      <c r="L261" s="115"/>
      <c r="M261" s="75"/>
      <c r="N261" s="115"/>
      <c r="O261" s="75"/>
      <c r="P261" s="115"/>
      <c r="Q261" s="75"/>
      <c r="R261" s="115"/>
      <c r="S261" s="75"/>
      <c r="T261" s="115"/>
      <c r="U261" s="75"/>
      <c r="V261" s="115"/>
      <c r="W261" s="75"/>
      <c r="X261" s="115"/>
      <c r="Y261" s="75"/>
      <c r="Z261" s="115"/>
      <c r="AA261" s="75"/>
      <c r="AB261" s="75"/>
      <c r="AC261" s="75"/>
      <c r="AD261" s="75"/>
    </row>
    <row r="262" spans="1:30" ht="15">
      <c r="A262" s="75"/>
      <c r="B262" s="75"/>
      <c r="C262" s="75"/>
      <c r="D262" s="75"/>
      <c r="E262" s="75"/>
      <c r="F262" s="75"/>
      <c r="G262" s="75"/>
      <c r="H262" s="75"/>
      <c r="I262" s="75"/>
      <c r="J262" s="115"/>
      <c r="K262" s="75"/>
      <c r="L262" s="115"/>
      <c r="M262" s="75"/>
      <c r="N262" s="115"/>
      <c r="O262" s="75"/>
      <c r="P262" s="115"/>
      <c r="Q262" s="75"/>
      <c r="R262" s="115"/>
      <c r="S262" s="75"/>
      <c r="T262" s="115"/>
      <c r="U262" s="75"/>
      <c r="V262" s="115"/>
      <c r="W262" s="75"/>
      <c r="X262" s="115"/>
      <c r="Y262" s="75"/>
      <c r="Z262" s="115"/>
      <c r="AA262" s="75"/>
      <c r="AB262" s="75"/>
      <c r="AC262" s="75"/>
      <c r="AD262" s="75"/>
    </row>
    <row r="263" spans="1:30" ht="15">
      <c r="A263" s="75"/>
      <c r="B263" s="75"/>
      <c r="C263" s="75"/>
      <c r="D263" s="75"/>
      <c r="E263" s="75"/>
      <c r="F263" s="75"/>
      <c r="G263" s="75"/>
      <c r="H263" s="75"/>
      <c r="I263" s="75"/>
      <c r="J263" s="115"/>
      <c r="K263" s="75"/>
      <c r="L263" s="115"/>
      <c r="M263" s="75"/>
      <c r="N263" s="115"/>
      <c r="O263" s="75"/>
      <c r="P263" s="115"/>
      <c r="Q263" s="75"/>
      <c r="R263" s="115"/>
      <c r="S263" s="75"/>
      <c r="T263" s="115"/>
      <c r="U263" s="75"/>
      <c r="V263" s="115"/>
      <c r="W263" s="75"/>
      <c r="X263" s="115"/>
      <c r="Y263" s="75"/>
      <c r="Z263" s="115"/>
      <c r="AA263" s="75"/>
      <c r="AB263" s="75"/>
      <c r="AC263" s="75"/>
      <c r="AD263" s="75"/>
    </row>
    <row r="264" spans="1:30" ht="15">
      <c r="A264" s="75"/>
      <c r="B264" s="75"/>
      <c r="C264" s="75"/>
      <c r="D264" s="75"/>
      <c r="E264" s="75"/>
      <c r="F264" s="75"/>
      <c r="G264" s="75"/>
      <c r="H264" s="75"/>
      <c r="I264" s="75"/>
      <c r="J264" s="115"/>
      <c r="K264" s="75"/>
      <c r="L264" s="115"/>
      <c r="M264" s="75"/>
      <c r="N264" s="115"/>
      <c r="O264" s="75"/>
      <c r="P264" s="115"/>
      <c r="Q264" s="75"/>
      <c r="R264" s="115"/>
      <c r="S264" s="75"/>
      <c r="T264" s="115"/>
      <c r="U264" s="75"/>
      <c r="V264" s="115"/>
      <c r="W264" s="75"/>
      <c r="X264" s="115"/>
      <c r="Y264" s="75"/>
      <c r="Z264" s="115"/>
      <c r="AA264" s="75"/>
      <c r="AB264" s="75"/>
      <c r="AC264" s="75"/>
      <c r="AD264" s="75"/>
    </row>
    <row r="265" spans="1:30" ht="15">
      <c r="A265" s="75"/>
      <c r="B265" s="75"/>
      <c r="C265" s="75"/>
      <c r="D265" s="75"/>
      <c r="E265" s="75"/>
      <c r="F265" s="75"/>
      <c r="G265" s="75"/>
      <c r="H265" s="75"/>
      <c r="I265" s="75"/>
      <c r="J265" s="115"/>
      <c r="K265" s="75"/>
      <c r="L265" s="115"/>
      <c r="M265" s="75"/>
      <c r="N265" s="115"/>
      <c r="O265" s="75"/>
      <c r="P265" s="115"/>
      <c r="Q265" s="75"/>
      <c r="R265" s="115"/>
      <c r="S265" s="75"/>
      <c r="T265" s="115"/>
      <c r="U265" s="75"/>
      <c r="V265" s="115"/>
      <c r="W265" s="75"/>
      <c r="X265" s="115"/>
      <c r="Y265" s="75"/>
      <c r="Z265" s="115"/>
      <c r="AA265" s="75"/>
      <c r="AB265" s="75"/>
      <c r="AC265" s="75"/>
      <c r="AD265" s="75"/>
    </row>
    <row r="266" spans="1:30" ht="15">
      <c r="A266" s="75"/>
      <c r="B266" s="75"/>
      <c r="C266" s="75"/>
      <c r="D266" s="75"/>
      <c r="E266" s="75"/>
      <c r="F266" s="75"/>
      <c r="G266" s="75"/>
      <c r="H266" s="75"/>
      <c r="I266" s="75"/>
      <c r="J266" s="115"/>
      <c r="K266" s="75"/>
      <c r="L266" s="115"/>
      <c r="M266" s="75"/>
      <c r="N266" s="115"/>
      <c r="O266" s="75"/>
      <c r="P266" s="115"/>
      <c r="Q266" s="75"/>
      <c r="R266" s="115"/>
      <c r="S266" s="75"/>
      <c r="T266" s="115"/>
      <c r="U266" s="75"/>
      <c r="V266" s="115"/>
      <c r="W266" s="75"/>
      <c r="X266" s="115"/>
      <c r="Y266" s="75"/>
      <c r="Z266" s="115"/>
      <c r="AA266" s="75"/>
      <c r="AB266" s="75"/>
      <c r="AC266" s="75"/>
      <c r="AD266" s="75"/>
    </row>
    <row r="267" spans="1:30" ht="15">
      <c r="A267" s="75"/>
      <c r="B267" s="75"/>
      <c r="C267" s="75"/>
      <c r="D267" s="75"/>
      <c r="E267" s="75"/>
      <c r="F267" s="75"/>
      <c r="G267" s="75"/>
      <c r="H267" s="75"/>
      <c r="I267" s="75"/>
      <c r="J267" s="115"/>
      <c r="K267" s="75"/>
      <c r="L267" s="115"/>
      <c r="M267" s="75"/>
      <c r="N267" s="115"/>
      <c r="O267" s="75"/>
      <c r="P267" s="115"/>
      <c r="Q267" s="75"/>
      <c r="R267" s="115"/>
      <c r="S267" s="75"/>
      <c r="T267" s="115"/>
      <c r="U267" s="75"/>
      <c r="V267" s="115"/>
      <c r="W267" s="75"/>
      <c r="X267" s="115"/>
      <c r="Y267" s="75"/>
      <c r="Z267" s="115"/>
      <c r="AA267" s="75"/>
      <c r="AB267" s="75"/>
      <c r="AC267" s="75"/>
      <c r="AD267" s="75"/>
    </row>
    <row r="268" spans="1:30" ht="15">
      <c r="A268" s="75"/>
      <c r="B268" s="75"/>
      <c r="C268" s="75"/>
      <c r="D268" s="75"/>
      <c r="E268" s="75"/>
      <c r="F268" s="75"/>
      <c r="G268" s="75"/>
      <c r="H268" s="75"/>
      <c r="I268" s="75"/>
      <c r="J268" s="115"/>
      <c r="K268" s="75"/>
      <c r="L268" s="115"/>
      <c r="M268" s="75"/>
      <c r="N268" s="115"/>
      <c r="O268" s="75"/>
      <c r="P268" s="115"/>
      <c r="Q268" s="75"/>
      <c r="R268" s="115"/>
      <c r="S268" s="75"/>
      <c r="T268" s="115"/>
      <c r="U268" s="75"/>
      <c r="V268" s="115"/>
      <c r="W268" s="75"/>
      <c r="X268" s="115"/>
      <c r="Y268" s="75"/>
      <c r="Z268" s="115"/>
      <c r="AA268" s="75"/>
      <c r="AB268" s="75"/>
      <c r="AC268" s="75"/>
      <c r="AD268" s="75"/>
    </row>
    <row r="269" spans="1:30" ht="15">
      <c r="A269" s="75"/>
      <c r="B269" s="75"/>
      <c r="C269" s="75"/>
      <c r="D269" s="75"/>
      <c r="E269" s="75"/>
      <c r="F269" s="75"/>
      <c r="G269" s="75"/>
      <c r="H269" s="75"/>
      <c r="I269" s="75"/>
      <c r="J269" s="115"/>
      <c r="K269" s="75"/>
      <c r="L269" s="115"/>
      <c r="M269" s="75"/>
      <c r="N269" s="115"/>
      <c r="O269" s="75"/>
      <c r="P269" s="115"/>
      <c r="Q269" s="75"/>
      <c r="R269" s="115"/>
      <c r="S269" s="75"/>
      <c r="T269" s="115"/>
      <c r="U269" s="75"/>
      <c r="V269" s="115"/>
      <c r="W269" s="75"/>
      <c r="X269" s="115"/>
      <c r="Y269" s="75"/>
      <c r="Z269" s="115"/>
      <c r="AA269" s="75"/>
      <c r="AB269" s="75"/>
      <c r="AC269" s="75"/>
      <c r="AD269" s="75"/>
    </row>
    <row r="270" spans="1:30" ht="15">
      <c r="A270" s="75"/>
      <c r="B270" s="75"/>
      <c r="C270" s="75"/>
      <c r="D270" s="75"/>
      <c r="E270" s="75"/>
      <c r="F270" s="75"/>
      <c r="G270" s="75"/>
      <c r="H270" s="75"/>
      <c r="I270" s="75"/>
      <c r="J270" s="115"/>
      <c r="K270" s="75"/>
      <c r="L270" s="115"/>
      <c r="M270" s="75"/>
      <c r="N270" s="115"/>
      <c r="O270" s="75"/>
      <c r="P270" s="115"/>
      <c r="Q270" s="75"/>
      <c r="R270" s="115"/>
      <c r="S270" s="75"/>
      <c r="T270" s="115"/>
      <c r="U270" s="75"/>
      <c r="V270" s="115"/>
      <c r="W270" s="75"/>
      <c r="X270" s="115"/>
      <c r="Y270" s="75"/>
      <c r="Z270" s="115"/>
      <c r="AA270" s="75"/>
      <c r="AB270" s="75"/>
      <c r="AC270" s="75"/>
      <c r="AD270" s="75"/>
    </row>
    <row r="271" spans="1:30" ht="15">
      <c r="A271" s="75"/>
      <c r="B271" s="75"/>
      <c r="C271" s="75"/>
      <c r="D271" s="75"/>
      <c r="E271" s="75"/>
      <c r="F271" s="75"/>
      <c r="G271" s="75"/>
      <c r="H271" s="75"/>
      <c r="I271" s="75"/>
      <c r="J271" s="115"/>
      <c r="K271" s="75"/>
      <c r="L271" s="115"/>
      <c r="M271" s="75"/>
      <c r="N271" s="115"/>
      <c r="O271" s="75"/>
      <c r="P271" s="115"/>
      <c r="Q271" s="75"/>
      <c r="R271" s="115"/>
      <c r="S271" s="75"/>
      <c r="T271" s="115"/>
      <c r="U271" s="75"/>
      <c r="V271" s="115"/>
      <c r="W271" s="75"/>
      <c r="X271" s="115"/>
      <c r="Y271" s="75"/>
      <c r="Z271" s="115"/>
      <c r="AA271" s="75"/>
      <c r="AB271" s="75"/>
      <c r="AC271" s="75"/>
      <c r="AD271" s="75"/>
    </row>
    <row r="272" spans="1:30" ht="15">
      <c r="A272" s="75"/>
      <c r="B272" s="75"/>
      <c r="C272" s="75"/>
      <c r="D272" s="75"/>
      <c r="E272" s="75"/>
      <c r="F272" s="75"/>
      <c r="G272" s="75"/>
      <c r="H272" s="75"/>
      <c r="I272" s="75"/>
      <c r="J272" s="115"/>
      <c r="K272" s="75"/>
      <c r="L272" s="115"/>
      <c r="M272" s="75"/>
      <c r="N272" s="115"/>
      <c r="O272" s="75"/>
      <c r="P272" s="115"/>
      <c r="Q272" s="75"/>
      <c r="R272" s="115"/>
      <c r="S272" s="75"/>
      <c r="T272" s="115"/>
      <c r="U272" s="75"/>
      <c r="V272" s="115"/>
      <c r="W272" s="75"/>
      <c r="X272" s="115"/>
      <c r="Y272" s="75"/>
      <c r="Z272" s="115"/>
      <c r="AA272" s="75"/>
      <c r="AB272" s="75"/>
      <c r="AC272" s="75"/>
      <c r="AD272" s="75"/>
    </row>
    <row r="273" spans="1:30" ht="15">
      <c r="A273" s="75"/>
      <c r="B273" s="75"/>
      <c r="C273" s="75"/>
      <c r="D273" s="75"/>
      <c r="E273" s="75"/>
      <c r="F273" s="75"/>
      <c r="G273" s="75"/>
      <c r="H273" s="75"/>
      <c r="I273" s="75"/>
      <c r="J273" s="115"/>
      <c r="K273" s="75"/>
      <c r="L273" s="115"/>
      <c r="M273" s="75"/>
      <c r="N273" s="115"/>
      <c r="O273" s="75"/>
      <c r="P273" s="115"/>
      <c r="Q273" s="75"/>
      <c r="R273" s="115"/>
      <c r="S273" s="75"/>
      <c r="T273" s="115"/>
      <c r="U273" s="75"/>
      <c r="V273" s="115"/>
      <c r="W273" s="75"/>
      <c r="X273" s="115"/>
      <c r="Y273" s="75"/>
      <c r="Z273" s="115"/>
      <c r="AA273" s="75"/>
      <c r="AB273" s="75"/>
      <c r="AC273" s="75"/>
      <c r="AD273" s="75"/>
    </row>
    <row r="274" spans="1:30" ht="15">
      <c r="A274" s="75"/>
      <c r="B274" s="75"/>
      <c r="C274" s="75"/>
      <c r="D274" s="75"/>
      <c r="E274" s="75"/>
      <c r="F274" s="75"/>
      <c r="G274" s="75"/>
      <c r="H274" s="75"/>
      <c r="I274" s="75"/>
      <c r="J274" s="115"/>
      <c r="K274" s="75"/>
      <c r="L274" s="115"/>
      <c r="M274" s="75"/>
      <c r="N274" s="115"/>
      <c r="O274" s="75"/>
      <c r="P274" s="115"/>
      <c r="Q274" s="75"/>
      <c r="R274" s="115"/>
      <c r="S274" s="75"/>
      <c r="T274" s="115"/>
      <c r="U274" s="75"/>
      <c r="V274" s="115"/>
      <c r="W274" s="75"/>
      <c r="X274" s="115"/>
      <c r="Y274" s="75"/>
      <c r="Z274" s="115"/>
      <c r="AA274" s="75"/>
      <c r="AB274" s="75"/>
      <c r="AC274" s="75"/>
      <c r="AD274" s="75"/>
    </row>
    <row r="275" spans="1:30" ht="15">
      <c r="A275" s="75"/>
      <c r="B275" s="75"/>
      <c r="C275" s="75"/>
      <c r="D275" s="75"/>
      <c r="E275" s="75"/>
      <c r="F275" s="75"/>
      <c r="G275" s="75"/>
      <c r="H275" s="75"/>
      <c r="I275" s="75"/>
      <c r="J275" s="115"/>
      <c r="K275" s="75"/>
      <c r="L275" s="115"/>
      <c r="M275" s="75"/>
      <c r="N275" s="115"/>
      <c r="O275" s="75"/>
      <c r="P275" s="115"/>
      <c r="Q275" s="75"/>
      <c r="R275" s="115"/>
      <c r="S275" s="75"/>
      <c r="T275" s="115"/>
      <c r="U275" s="75"/>
      <c r="V275" s="115"/>
      <c r="W275" s="75"/>
      <c r="X275" s="115"/>
      <c r="Y275" s="75"/>
      <c r="Z275" s="115"/>
      <c r="AA275" s="75"/>
      <c r="AB275" s="75"/>
      <c r="AC275" s="75"/>
      <c r="AD275" s="75"/>
    </row>
    <row r="276" spans="1:30" ht="15">
      <c r="A276" s="75"/>
      <c r="B276" s="75"/>
      <c r="C276" s="75"/>
      <c r="D276" s="75"/>
      <c r="E276" s="75"/>
      <c r="F276" s="75"/>
      <c r="G276" s="75"/>
      <c r="H276" s="75"/>
      <c r="I276" s="75"/>
      <c r="J276" s="115"/>
      <c r="K276" s="75"/>
      <c r="L276" s="115"/>
      <c r="M276" s="75"/>
      <c r="N276" s="115"/>
      <c r="O276" s="75"/>
      <c r="P276" s="115"/>
      <c r="Q276" s="75"/>
      <c r="R276" s="115"/>
      <c r="S276" s="75"/>
      <c r="T276" s="115"/>
      <c r="U276" s="75"/>
      <c r="V276" s="115"/>
      <c r="W276" s="75"/>
      <c r="X276" s="115"/>
      <c r="Y276" s="75"/>
      <c r="Z276" s="115"/>
      <c r="AA276" s="75"/>
      <c r="AB276" s="75"/>
      <c r="AC276" s="75"/>
      <c r="AD276" s="75"/>
    </row>
    <row r="277" spans="1:30" ht="15">
      <c r="A277" s="75"/>
      <c r="B277" s="75"/>
      <c r="C277" s="75"/>
      <c r="D277" s="75"/>
      <c r="E277" s="75"/>
      <c r="F277" s="75"/>
      <c r="G277" s="75"/>
      <c r="H277" s="75"/>
      <c r="I277" s="75"/>
      <c r="J277" s="115"/>
      <c r="K277" s="75"/>
      <c r="L277" s="115"/>
      <c r="M277" s="75"/>
      <c r="N277" s="115"/>
      <c r="O277" s="75"/>
      <c r="P277" s="115"/>
      <c r="Q277" s="75"/>
      <c r="R277" s="115"/>
      <c r="S277" s="75"/>
      <c r="T277" s="115"/>
      <c r="U277" s="75"/>
      <c r="V277" s="115"/>
      <c r="W277" s="75"/>
      <c r="X277" s="115"/>
      <c r="Y277" s="75"/>
      <c r="Z277" s="115"/>
      <c r="AA277" s="75"/>
      <c r="AB277" s="75"/>
      <c r="AC277" s="75"/>
      <c r="AD277" s="75"/>
    </row>
    <row r="278" spans="1:30" ht="15">
      <c r="A278" s="75"/>
      <c r="B278" s="75"/>
      <c r="C278" s="75"/>
      <c r="D278" s="75"/>
      <c r="E278" s="75"/>
      <c r="F278" s="75"/>
      <c r="G278" s="75"/>
      <c r="H278" s="75"/>
      <c r="I278" s="75"/>
      <c r="J278" s="115"/>
      <c r="K278" s="75"/>
      <c r="L278" s="115"/>
      <c r="M278" s="75"/>
      <c r="N278" s="115"/>
      <c r="O278" s="75"/>
      <c r="P278" s="115"/>
      <c r="Q278" s="75"/>
      <c r="R278" s="115"/>
      <c r="S278" s="75"/>
      <c r="T278" s="115"/>
      <c r="U278" s="75"/>
      <c r="V278" s="115"/>
      <c r="W278" s="75"/>
      <c r="X278" s="115"/>
      <c r="Y278" s="75"/>
      <c r="Z278" s="115"/>
      <c r="AA278" s="75"/>
      <c r="AB278" s="75"/>
      <c r="AC278" s="75"/>
      <c r="AD278" s="75"/>
    </row>
    <row r="279" spans="1:30" ht="15">
      <c r="A279" s="75"/>
      <c r="B279" s="75"/>
      <c r="C279" s="75"/>
      <c r="D279" s="75"/>
      <c r="E279" s="75"/>
      <c r="F279" s="75"/>
      <c r="G279" s="75"/>
      <c r="H279" s="75"/>
      <c r="I279" s="75"/>
      <c r="J279" s="115"/>
      <c r="K279" s="75"/>
      <c r="L279" s="115"/>
      <c r="M279" s="75"/>
      <c r="N279" s="115"/>
      <c r="O279" s="75"/>
      <c r="P279" s="115"/>
      <c r="Q279" s="75"/>
      <c r="R279" s="115"/>
      <c r="S279" s="75"/>
      <c r="T279" s="115"/>
      <c r="U279" s="75"/>
      <c r="V279" s="115"/>
      <c r="W279" s="75"/>
      <c r="X279" s="115"/>
      <c r="Y279" s="75"/>
      <c r="Z279" s="115"/>
      <c r="AA279" s="75"/>
      <c r="AB279" s="75"/>
      <c r="AC279" s="75"/>
      <c r="AD279" s="75"/>
    </row>
    <row r="280" spans="1:30" ht="15">
      <c r="A280" s="75"/>
      <c r="B280" s="75"/>
      <c r="C280" s="75"/>
      <c r="D280" s="75"/>
      <c r="E280" s="75"/>
      <c r="F280" s="75"/>
      <c r="G280" s="75"/>
      <c r="H280" s="75"/>
      <c r="I280" s="75"/>
      <c r="J280" s="115"/>
      <c r="K280" s="75"/>
      <c r="L280" s="115"/>
      <c r="M280" s="75"/>
      <c r="N280" s="115"/>
      <c r="O280" s="75"/>
      <c r="P280" s="115"/>
      <c r="Q280" s="75"/>
      <c r="R280" s="115"/>
      <c r="S280" s="75"/>
      <c r="T280" s="115"/>
      <c r="U280" s="75"/>
      <c r="V280" s="115"/>
      <c r="W280" s="75"/>
      <c r="X280" s="115"/>
      <c r="Y280" s="75"/>
      <c r="Z280" s="115"/>
      <c r="AA280" s="75"/>
      <c r="AB280" s="75"/>
      <c r="AC280" s="75"/>
      <c r="AD280" s="75"/>
    </row>
    <row r="281" spans="1:30" ht="15">
      <c r="A281" s="75"/>
      <c r="B281" s="75"/>
      <c r="C281" s="75"/>
      <c r="D281" s="75"/>
      <c r="E281" s="75"/>
      <c r="F281" s="75"/>
      <c r="G281" s="75"/>
      <c r="H281" s="75"/>
      <c r="I281" s="75"/>
      <c r="J281" s="115"/>
      <c r="K281" s="75"/>
      <c r="L281" s="115"/>
      <c r="M281" s="75"/>
      <c r="N281" s="115"/>
      <c r="O281" s="75"/>
      <c r="P281" s="115"/>
      <c r="Q281" s="75"/>
      <c r="R281" s="115"/>
      <c r="S281" s="75"/>
      <c r="T281" s="115"/>
      <c r="U281" s="75"/>
      <c r="V281" s="115"/>
      <c r="W281" s="75"/>
      <c r="X281" s="115"/>
      <c r="Y281" s="75"/>
      <c r="Z281" s="115"/>
      <c r="AA281" s="75"/>
      <c r="AB281" s="75"/>
      <c r="AC281" s="75"/>
      <c r="AD281" s="75"/>
    </row>
    <row r="282" spans="1:30" ht="15">
      <c r="A282" s="75"/>
      <c r="B282" s="75"/>
      <c r="C282" s="75"/>
      <c r="D282" s="75"/>
      <c r="E282" s="75"/>
      <c r="F282" s="75"/>
      <c r="G282" s="75"/>
      <c r="H282" s="75"/>
      <c r="I282" s="75"/>
      <c r="J282" s="115"/>
      <c r="K282" s="75"/>
      <c r="L282" s="115"/>
      <c r="M282" s="75"/>
      <c r="N282" s="115"/>
      <c r="O282" s="75"/>
      <c r="P282" s="115"/>
      <c r="Q282" s="75"/>
      <c r="R282" s="115"/>
      <c r="S282" s="75"/>
      <c r="T282" s="115"/>
      <c r="U282" s="75"/>
      <c r="V282" s="115"/>
      <c r="W282" s="75"/>
      <c r="X282" s="115"/>
      <c r="Y282" s="75"/>
      <c r="Z282" s="115"/>
      <c r="AA282" s="75"/>
      <c r="AB282" s="75"/>
      <c r="AC282" s="75"/>
      <c r="AD282" s="75"/>
    </row>
    <row r="283" spans="1:30" ht="15">
      <c r="A283" s="75"/>
      <c r="B283" s="75"/>
      <c r="C283" s="75"/>
      <c r="D283" s="75"/>
      <c r="E283" s="75"/>
      <c r="F283" s="75"/>
      <c r="G283" s="75"/>
      <c r="H283" s="75"/>
      <c r="I283" s="75"/>
      <c r="J283" s="115"/>
      <c r="K283" s="75"/>
      <c r="L283" s="115"/>
      <c r="M283" s="75"/>
      <c r="N283" s="115"/>
      <c r="O283" s="75"/>
      <c r="P283" s="115"/>
      <c r="Q283" s="75"/>
      <c r="R283" s="115"/>
      <c r="S283" s="75"/>
      <c r="T283" s="115"/>
      <c r="U283" s="75"/>
      <c r="V283" s="115"/>
      <c r="W283" s="75"/>
      <c r="X283" s="115"/>
      <c r="Y283" s="75"/>
      <c r="Z283" s="115"/>
      <c r="AA283" s="75"/>
      <c r="AB283" s="75"/>
      <c r="AC283" s="75"/>
      <c r="AD283" s="75"/>
    </row>
    <row r="284" spans="1:30" ht="15">
      <c r="A284" s="75"/>
      <c r="B284" s="75"/>
      <c r="C284" s="75"/>
      <c r="D284" s="75"/>
      <c r="E284" s="75"/>
      <c r="F284" s="75"/>
      <c r="G284" s="75"/>
      <c r="H284" s="75"/>
      <c r="I284" s="75"/>
      <c r="J284" s="115"/>
      <c r="K284" s="75"/>
      <c r="L284" s="115"/>
      <c r="M284" s="75"/>
      <c r="N284" s="115"/>
      <c r="O284" s="75"/>
      <c r="P284" s="115"/>
      <c r="Q284" s="75"/>
      <c r="R284" s="115"/>
      <c r="S284" s="75"/>
      <c r="T284" s="115"/>
      <c r="U284" s="75"/>
      <c r="V284" s="115"/>
      <c r="W284" s="75"/>
      <c r="X284" s="115"/>
      <c r="Y284" s="75"/>
      <c r="Z284" s="115"/>
      <c r="AA284" s="75"/>
      <c r="AB284" s="75"/>
      <c r="AC284" s="75"/>
      <c r="AD284" s="75"/>
    </row>
    <row r="285" spans="1:30" ht="15">
      <c r="A285" s="75"/>
      <c r="B285" s="75"/>
      <c r="C285" s="75"/>
      <c r="D285" s="75"/>
      <c r="E285" s="75"/>
      <c r="F285" s="75"/>
      <c r="G285" s="75"/>
      <c r="H285" s="75"/>
      <c r="I285" s="75"/>
      <c r="J285" s="115"/>
      <c r="K285" s="75"/>
      <c r="L285" s="115"/>
      <c r="M285" s="75"/>
      <c r="N285" s="115"/>
      <c r="O285" s="75"/>
      <c r="P285" s="115"/>
      <c r="Q285" s="75"/>
      <c r="R285" s="115"/>
      <c r="S285" s="75"/>
      <c r="T285" s="115"/>
      <c r="U285" s="75"/>
      <c r="V285" s="115"/>
      <c r="W285" s="75"/>
      <c r="X285" s="115"/>
      <c r="Y285" s="75"/>
      <c r="Z285" s="115"/>
      <c r="AA285" s="75"/>
      <c r="AB285" s="75"/>
      <c r="AC285" s="75"/>
      <c r="AD285" s="75"/>
    </row>
    <row r="286" spans="1:30" ht="15">
      <c r="A286" s="75"/>
      <c r="B286" s="75"/>
      <c r="C286" s="75"/>
      <c r="D286" s="75"/>
      <c r="E286" s="75"/>
      <c r="F286" s="75"/>
      <c r="G286" s="75"/>
      <c r="H286" s="75"/>
      <c r="I286" s="75"/>
      <c r="J286" s="115"/>
      <c r="K286" s="75"/>
      <c r="L286" s="115"/>
      <c r="M286" s="75"/>
      <c r="N286" s="115"/>
      <c r="O286" s="75"/>
      <c r="P286" s="115"/>
      <c r="Q286" s="75"/>
      <c r="R286" s="115"/>
      <c r="S286" s="75"/>
      <c r="T286" s="115"/>
      <c r="U286" s="75"/>
      <c r="V286" s="115"/>
      <c r="W286" s="75"/>
      <c r="X286" s="115"/>
      <c r="Y286" s="75"/>
      <c r="Z286" s="115"/>
      <c r="AA286" s="75"/>
      <c r="AB286" s="75"/>
      <c r="AC286" s="75"/>
      <c r="AD286" s="75"/>
    </row>
    <row r="287" spans="1:30" ht="15">
      <c r="A287" s="75"/>
      <c r="B287" s="75"/>
      <c r="C287" s="75"/>
      <c r="D287" s="75"/>
      <c r="E287" s="75"/>
      <c r="F287" s="75"/>
      <c r="G287" s="75"/>
      <c r="H287" s="75"/>
      <c r="I287" s="75"/>
      <c r="J287" s="115"/>
      <c r="K287" s="75"/>
      <c r="L287" s="115"/>
      <c r="M287" s="75"/>
      <c r="N287" s="115"/>
      <c r="O287" s="75"/>
      <c r="P287" s="115"/>
      <c r="Q287" s="75"/>
      <c r="R287" s="115"/>
      <c r="S287" s="75"/>
      <c r="T287" s="115"/>
      <c r="U287" s="75"/>
      <c r="V287" s="115"/>
      <c r="W287" s="75"/>
      <c r="X287" s="115"/>
      <c r="Y287" s="75"/>
      <c r="Z287" s="115"/>
      <c r="AA287" s="75"/>
      <c r="AB287" s="75"/>
      <c r="AC287" s="75"/>
      <c r="AD287" s="75"/>
    </row>
    <row r="288" spans="1:30" ht="15">
      <c r="A288" s="75"/>
      <c r="B288" s="75"/>
      <c r="C288" s="75"/>
      <c r="D288" s="75"/>
      <c r="E288" s="75"/>
      <c r="F288" s="75"/>
      <c r="G288" s="75"/>
      <c r="H288" s="75"/>
      <c r="I288" s="75"/>
      <c r="J288" s="115"/>
      <c r="K288" s="75"/>
      <c r="L288" s="115"/>
      <c r="M288" s="75"/>
      <c r="N288" s="115"/>
      <c r="O288" s="75"/>
      <c r="P288" s="115"/>
      <c r="Q288" s="75"/>
      <c r="R288" s="115"/>
      <c r="S288" s="75"/>
      <c r="T288" s="115"/>
      <c r="U288" s="75"/>
      <c r="V288" s="115"/>
      <c r="W288" s="75"/>
      <c r="X288" s="115"/>
      <c r="Y288" s="75"/>
      <c r="Z288" s="115"/>
      <c r="AA288" s="75"/>
      <c r="AB288" s="75"/>
      <c r="AC288" s="75"/>
      <c r="AD288" s="75"/>
    </row>
    <row r="289" spans="1:30" ht="15">
      <c r="A289" s="75"/>
      <c r="B289" s="75"/>
      <c r="C289" s="75"/>
      <c r="D289" s="75"/>
      <c r="E289" s="75"/>
      <c r="F289" s="75"/>
      <c r="G289" s="75"/>
      <c r="H289" s="75"/>
      <c r="I289" s="75"/>
      <c r="J289" s="115"/>
      <c r="K289" s="75"/>
      <c r="L289" s="115"/>
      <c r="M289" s="75"/>
      <c r="N289" s="115"/>
      <c r="O289" s="75"/>
      <c r="P289" s="115"/>
      <c r="Q289" s="75"/>
      <c r="R289" s="115"/>
      <c r="S289" s="75"/>
      <c r="T289" s="115"/>
      <c r="U289" s="75"/>
      <c r="V289" s="115"/>
      <c r="W289" s="75"/>
      <c r="X289" s="115"/>
      <c r="Y289" s="75"/>
      <c r="Z289" s="115"/>
      <c r="AA289" s="75"/>
      <c r="AB289" s="75"/>
      <c r="AC289" s="75"/>
      <c r="AD289" s="75"/>
    </row>
    <row r="290" spans="1:30" ht="15">
      <c r="A290" s="75"/>
      <c r="B290" s="75"/>
      <c r="C290" s="75"/>
      <c r="D290" s="75"/>
      <c r="E290" s="75"/>
      <c r="F290" s="75"/>
      <c r="G290" s="75"/>
      <c r="H290" s="75"/>
      <c r="I290" s="75"/>
      <c r="J290" s="115"/>
      <c r="K290" s="75"/>
      <c r="L290" s="115"/>
      <c r="M290" s="75"/>
      <c r="N290" s="115"/>
      <c r="O290" s="75"/>
      <c r="P290" s="115"/>
      <c r="Q290" s="75"/>
      <c r="R290" s="115"/>
      <c r="S290" s="75"/>
      <c r="T290" s="115"/>
      <c r="U290" s="75"/>
      <c r="V290" s="115"/>
      <c r="W290" s="75"/>
      <c r="X290" s="115"/>
      <c r="Y290" s="75"/>
      <c r="Z290" s="115"/>
      <c r="AA290" s="75"/>
      <c r="AB290" s="75"/>
      <c r="AC290" s="75"/>
      <c r="AD290" s="75"/>
    </row>
    <row r="291" spans="1:30" ht="15">
      <c r="A291" s="75"/>
      <c r="B291" s="75"/>
      <c r="C291" s="75"/>
      <c r="D291" s="75"/>
      <c r="E291" s="75"/>
      <c r="F291" s="75"/>
      <c r="G291" s="75"/>
      <c r="H291" s="75"/>
      <c r="I291" s="75"/>
      <c r="J291" s="115"/>
      <c r="K291" s="75"/>
      <c r="L291" s="115"/>
      <c r="M291" s="75"/>
      <c r="N291" s="115"/>
      <c r="O291" s="75"/>
      <c r="P291" s="115"/>
      <c r="Q291" s="75"/>
      <c r="R291" s="115"/>
      <c r="S291" s="75"/>
      <c r="T291" s="115"/>
      <c r="U291" s="75"/>
      <c r="V291" s="115"/>
      <c r="W291" s="75"/>
      <c r="X291" s="115"/>
      <c r="Y291" s="75"/>
      <c r="Z291" s="115"/>
      <c r="AA291" s="75"/>
      <c r="AB291" s="75"/>
      <c r="AC291" s="75"/>
      <c r="AD291" s="75"/>
    </row>
    <row r="292" spans="1:30" ht="15">
      <c r="A292" s="75"/>
      <c r="B292" s="75"/>
      <c r="C292" s="75"/>
      <c r="D292" s="75"/>
      <c r="E292" s="75"/>
      <c r="F292" s="75"/>
      <c r="G292" s="75"/>
      <c r="H292" s="75"/>
      <c r="I292" s="75"/>
      <c r="J292" s="115"/>
      <c r="K292" s="75"/>
      <c r="L292" s="115"/>
      <c r="M292" s="75"/>
      <c r="N292" s="115"/>
      <c r="O292" s="75"/>
      <c r="P292" s="115"/>
      <c r="Q292" s="75"/>
      <c r="R292" s="115"/>
      <c r="S292" s="75"/>
      <c r="T292" s="115"/>
      <c r="U292" s="75"/>
      <c r="V292" s="115"/>
      <c r="W292" s="75"/>
      <c r="X292" s="115"/>
      <c r="Y292" s="75"/>
      <c r="Z292" s="115"/>
      <c r="AA292" s="75"/>
      <c r="AB292" s="75"/>
      <c r="AC292" s="75"/>
      <c r="AD292" s="75"/>
    </row>
    <row r="293" spans="1:30" ht="15">
      <c r="A293" s="75"/>
      <c r="B293" s="75"/>
      <c r="C293" s="75"/>
      <c r="D293" s="75"/>
      <c r="E293" s="75"/>
      <c r="F293" s="75"/>
      <c r="G293" s="75"/>
      <c r="H293" s="75"/>
      <c r="I293" s="75"/>
      <c r="J293" s="115"/>
      <c r="K293" s="75"/>
      <c r="L293" s="115"/>
      <c r="M293" s="75"/>
      <c r="N293" s="115"/>
      <c r="O293" s="75"/>
      <c r="P293" s="115"/>
      <c r="Q293" s="75"/>
      <c r="R293" s="115"/>
      <c r="S293" s="75"/>
      <c r="T293" s="115"/>
      <c r="U293" s="75"/>
      <c r="V293" s="115"/>
      <c r="W293" s="75"/>
      <c r="X293" s="115"/>
      <c r="Y293" s="75"/>
      <c r="Z293" s="115"/>
      <c r="AA293" s="75"/>
      <c r="AB293" s="75"/>
      <c r="AC293" s="75"/>
      <c r="AD293" s="75"/>
    </row>
    <row r="294" spans="1:30" ht="15">
      <c r="A294" s="75"/>
      <c r="B294" s="75"/>
      <c r="C294" s="75"/>
      <c r="D294" s="75"/>
      <c r="E294" s="75"/>
      <c r="F294" s="75"/>
      <c r="G294" s="75"/>
      <c r="H294" s="75"/>
      <c r="I294" s="75"/>
      <c r="J294" s="115"/>
      <c r="K294" s="75"/>
      <c r="L294" s="115"/>
      <c r="M294" s="75"/>
      <c r="N294" s="115"/>
      <c r="O294" s="75"/>
      <c r="P294" s="115"/>
      <c r="Q294" s="75"/>
      <c r="R294" s="115"/>
      <c r="S294" s="75"/>
      <c r="T294" s="115"/>
      <c r="U294" s="75"/>
      <c r="V294" s="115"/>
      <c r="W294" s="75"/>
      <c r="X294" s="115"/>
      <c r="Y294" s="75"/>
      <c r="Z294" s="115"/>
      <c r="AA294" s="75"/>
      <c r="AB294" s="75"/>
      <c r="AC294" s="75"/>
      <c r="AD294" s="75"/>
    </row>
    <row r="295" spans="1:30" ht="15">
      <c r="A295" s="75"/>
      <c r="B295" s="75"/>
      <c r="C295" s="75"/>
      <c r="D295" s="75"/>
      <c r="E295" s="75"/>
      <c r="F295" s="75"/>
      <c r="G295" s="75"/>
      <c r="H295" s="75"/>
      <c r="I295" s="75"/>
      <c r="J295" s="115"/>
      <c r="K295" s="75"/>
      <c r="L295" s="115"/>
      <c r="M295" s="75"/>
      <c r="N295" s="115"/>
      <c r="O295" s="75"/>
      <c r="P295" s="115"/>
      <c r="Q295" s="75"/>
      <c r="R295" s="115"/>
      <c r="S295" s="75"/>
      <c r="T295" s="115"/>
      <c r="U295" s="75"/>
      <c r="V295" s="115"/>
      <c r="W295" s="75"/>
      <c r="X295" s="115"/>
      <c r="Y295" s="75"/>
      <c r="Z295" s="115"/>
      <c r="AA295" s="75"/>
      <c r="AB295" s="75"/>
      <c r="AC295" s="75"/>
      <c r="AD295" s="75"/>
    </row>
    <row r="296" spans="1:30" ht="15">
      <c r="A296" s="75"/>
      <c r="B296" s="75"/>
      <c r="C296" s="75"/>
      <c r="D296" s="75"/>
      <c r="E296" s="75"/>
      <c r="F296" s="75"/>
      <c r="G296" s="75"/>
      <c r="H296" s="75"/>
      <c r="I296" s="75"/>
      <c r="J296" s="115"/>
      <c r="K296" s="75"/>
      <c r="L296" s="115"/>
      <c r="M296" s="75"/>
      <c r="N296" s="115"/>
      <c r="O296" s="75"/>
      <c r="P296" s="115"/>
      <c r="Q296" s="75"/>
      <c r="R296" s="115"/>
      <c r="S296" s="75"/>
      <c r="T296" s="115"/>
      <c r="U296" s="75"/>
      <c r="V296" s="115"/>
      <c r="W296" s="75"/>
      <c r="X296" s="115"/>
      <c r="Y296" s="75"/>
      <c r="Z296" s="115"/>
      <c r="AA296" s="75"/>
      <c r="AB296" s="75"/>
      <c r="AC296" s="75"/>
      <c r="AD296" s="75"/>
    </row>
    <row r="297" spans="1:30" ht="15">
      <c r="A297" s="75"/>
      <c r="B297" s="75"/>
      <c r="C297" s="75"/>
      <c r="D297" s="75"/>
      <c r="E297" s="75"/>
      <c r="F297" s="75"/>
      <c r="G297" s="75"/>
      <c r="H297" s="75"/>
      <c r="I297" s="75"/>
      <c r="J297" s="115"/>
      <c r="K297" s="75"/>
      <c r="L297" s="115"/>
      <c r="M297" s="75"/>
      <c r="N297" s="115"/>
      <c r="O297" s="75"/>
      <c r="P297" s="115"/>
      <c r="Q297" s="75"/>
      <c r="R297" s="115"/>
      <c r="S297" s="75"/>
      <c r="T297" s="115"/>
      <c r="U297" s="75"/>
      <c r="V297" s="115"/>
      <c r="W297" s="75"/>
      <c r="X297" s="115"/>
      <c r="Y297" s="75"/>
      <c r="Z297" s="115"/>
      <c r="AA297" s="75"/>
      <c r="AB297" s="75"/>
      <c r="AC297" s="75"/>
      <c r="AD297" s="75"/>
    </row>
    <row r="298" spans="1:30" ht="15">
      <c r="A298" s="75"/>
      <c r="B298" s="75"/>
      <c r="C298" s="75"/>
      <c r="D298" s="75"/>
      <c r="E298" s="75"/>
      <c r="F298" s="75"/>
      <c r="G298" s="75"/>
      <c r="H298" s="75"/>
      <c r="I298" s="75"/>
      <c r="J298" s="115"/>
      <c r="K298" s="75"/>
      <c r="L298" s="115"/>
      <c r="M298" s="75"/>
      <c r="N298" s="115"/>
      <c r="O298" s="75"/>
      <c r="P298" s="115"/>
      <c r="Q298" s="75"/>
      <c r="R298" s="115"/>
      <c r="S298" s="75"/>
      <c r="T298" s="115"/>
      <c r="U298" s="75"/>
      <c r="V298" s="115"/>
      <c r="W298" s="75"/>
      <c r="X298" s="115"/>
      <c r="Y298" s="75"/>
      <c r="Z298" s="115"/>
      <c r="AA298" s="75"/>
      <c r="AB298" s="75"/>
      <c r="AC298" s="75"/>
      <c r="AD298" s="75"/>
    </row>
    <row r="299" spans="1:30" ht="15">
      <c r="A299" s="75"/>
      <c r="B299" s="75"/>
      <c r="C299" s="75"/>
      <c r="D299" s="75"/>
      <c r="E299" s="75"/>
      <c r="F299" s="75"/>
      <c r="G299" s="75"/>
      <c r="H299" s="75"/>
      <c r="I299" s="75"/>
      <c r="J299" s="115"/>
      <c r="K299" s="75"/>
      <c r="L299" s="115"/>
      <c r="M299" s="75"/>
      <c r="N299" s="115"/>
      <c r="O299" s="75"/>
      <c r="P299" s="115"/>
      <c r="Q299" s="75"/>
      <c r="R299" s="115"/>
      <c r="S299" s="75"/>
      <c r="T299" s="115"/>
      <c r="U299" s="75"/>
      <c r="V299" s="115"/>
      <c r="W299" s="75"/>
      <c r="X299" s="115"/>
      <c r="Y299" s="75"/>
      <c r="Z299" s="115"/>
      <c r="AA299" s="75"/>
      <c r="AB299" s="75"/>
      <c r="AC299" s="75"/>
      <c r="AD299" s="75"/>
    </row>
    <row r="300" spans="1:30" ht="15">
      <c r="A300" s="75"/>
      <c r="B300" s="75"/>
      <c r="C300" s="75"/>
      <c r="D300" s="75"/>
      <c r="E300" s="75"/>
      <c r="F300" s="75"/>
      <c r="G300" s="75"/>
      <c r="H300" s="75"/>
      <c r="I300" s="75"/>
      <c r="J300" s="115"/>
      <c r="K300" s="75"/>
      <c r="L300" s="115"/>
      <c r="M300" s="75"/>
      <c r="N300" s="115"/>
      <c r="O300" s="75"/>
      <c r="P300" s="115"/>
      <c r="Q300" s="75"/>
      <c r="R300" s="115"/>
      <c r="S300" s="75"/>
      <c r="T300" s="115"/>
      <c r="U300" s="75"/>
      <c r="V300" s="115"/>
      <c r="W300" s="75"/>
      <c r="X300" s="115"/>
      <c r="Y300" s="75"/>
      <c r="Z300" s="115"/>
      <c r="AA300" s="75"/>
      <c r="AB300" s="75"/>
      <c r="AC300" s="75"/>
      <c r="AD300" s="75"/>
    </row>
    <row r="301" spans="1:30" ht="15">
      <c r="A301" s="75"/>
      <c r="B301" s="75"/>
      <c r="C301" s="75"/>
      <c r="D301" s="75"/>
      <c r="E301" s="75"/>
      <c r="F301" s="75"/>
      <c r="G301" s="75"/>
      <c r="H301" s="75"/>
      <c r="I301" s="75"/>
      <c r="J301" s="115"/>
      <c r="K301" s="75"/>
      <c r="L301" s="115"/>
      <c r="M301" s="75"/>
      <c r="N301" s="115"/>
      <c r="O301" s="75"/>
      <c r="P301" s="115"/>
      <c r="Q301" s="75"/>
      <c r="R301" s="115"/>
      <c r="S301" s="75"/>
      <c r="T301" s="115"/>
      <c r="U301" s="75"/>
      <c r="V301" s="115"/>
      <c r="W301" s="75"/>
      <c r="X301" s="115"/>
      <c r="Y301" s="75"/>
      <c r="Z301" s="115"/>
      <c r="AA301" s="75"/>
      <c r="AB301" s="75"/>
      <c r="AC301" s="75"/>
      <c r="AD301" s="75"/>
    </row>
    <row r="302" spans="1:30" ht="15">
      <c r="A302" s="75"/>
      <c r="B302" s="75"/>
      <c r="C302" s="75"/>
      <c r="D302" s="75"/>
      <c r="E302" s="75"/>
      <c r="F302" s="75"/>
      <c r="G302" s="75"/>
      <c r="H302" s="75"/>
      <c r="I302" s="75"/>
      <c r="J302" s="115"/>
      <c r="K302" s="75"/>
      <c r="L302" s="115"/>
      <c r="M302" s="75"/>
      <c r="N302" s="115"/>
      <c r="O302" s="75"/>
      <c r="P302" s="115"/>
      <c r="Q302" s="75"/>
      <c r="R302" s="115"/>
      <c r="S302" s="75"/>
      <c r="T302" s="115"/>
      <c r="U302" s="75"/>
      <c r="V302" s="115"/>
      <c r="W302" s="75"/>
      <c r="X302" s="115"/>
      <c r="Y302" s="75"/>
      <c r="Z302" s="115"/>
      <c r="AA302" s="75"/>
      <c r="AB302" s="75"/>
      <c r="AC302" s="75"/>
      <c r="AD302" s="75"/>
    </row>
    <row r="303" spans="1:30" ht="15">
      <c r="A303" s="75"/>
      <c r="B303" s="75"/>
      <c r="C303" s="75"/>
      <c r="D303" s="75"/>
      <c r="E303" s="75"/>
      <c r="F303" s="75"/>
      <c r="G303" s="75"/>
      <c r="H303" s="75"/>
      <c r="I303" s="75"/>
      <c r="J303" s="115"/>
      <c r="K303" s="75"/>
      <c r="L303" s="115"/>
      <c r="M303" s="75"/>
      <c r="N303" s="115"/>
      <c r="O303" s="75"/>
      <c r="P303" s="115"/>
      <c r="Q303" s="75"/>
      <c r="R303" s="115"/>
      <c r="S303" s="75"/>
      <c r="T303" s="115"/>
      <c r="U303" s="75"/>
      <c r="V303" s="115"/>
      <c r="W303" s="75"/>
      <c r="X303" s="115"/>
      <c r="Y303" s="75"/>
      <c r="Z303" s="115"/>
      <c r="AA303" s="75"/>
      <c r="AB303" s="75"/>
      <c r="AC303" s="75"/>
      <c r="AD303" s="75"/>
    </row>
    <row r="304" spans="1:30" ht="15">
      <c r="A304" s="75"/>
      <c r="B304" s="75"/>
      <c r="C304" s="75"/>
      <c r="D304" s="75"/>
      <c r="E304" s="75"/>
      <c r="F304" s="75"/>
      <c r="G304" s="75"/>
      <c r="H304" s="75"/>
      <c r="I304" s="75"/>
      <c r="J304" s="115"/>
      <c r="K304" s="75"/>
      <c r="L304" s="115"/>
      <c r="M304" s="75"/>
      <c r="N304" s="115"/>
      <c r="O304" s="75"/>
      <c r="P304" s="115"/>
      <c r="Q304" s="75"/>
      <c r="R304" s="115"/>
      <c r="S304" s="75"/>
      <c r="T304" s="115"/>
      <c r="U304" s="75"/>
      <c r="V304" s="115"/>
      <c r="W304" s="75"/>
      <c r="X304" s="115"/>
      <c r="Y304" s="75"/>
      <c r="Z304" s="115"/>
      <c r="AA304" s="75"/>
      <c r="AB304" s="75"/>
      <c r="AC304" s="75"/>
      <c r="AD304" s="75"/>
    </row>
    <row r="305" spans="1:30" ht="15">
      <c r="A305" s="75"/>
      <c r="B305" s="75"/>
      <c r="C305" s="75"/>
      <c r="D305" s="75"/>
      <c r="E305" s="75"/>
      <c r="F305" s="75"/>
      <c r="G305" s="75"/>
      <c r="H305" s="75"/>
      <c r="I305" s="75"/>
      <c r="J305" s="115"/>
      <c r="K305" s="75"/>
      <c r="L305" s="115"/>
      <c r="M305" s="75"/>
      <c r="N305" s="115"/>
      <c r="O305" s="75"/>
      <c r="P305" s="115"/>
      <c r="Q305" s="75"/>
      <c r="R305" s="115"/>
      <c r="S305" s="75"/>
      <c r="T305" s="115"/>
      <c r="U305" s="75"/>
      <c r="V305" s="115"/>
      <c r="W305" s="75"/>
      <c r="X305" s="115"/>
      <c r="Y305" s="75"/>
      <c r="Z305" s="115"/>
      <c r="AA305" s="75"/>
      <c r="AB305" s="75"/>
      <c r="AC305" s="75"/>
      <c r="AD305" s="75"/>
    </row>
    <row r="306" spans="1:30" ht="15">
      <c r="A306" s="75"/>
      <c r="B306" s="75"/>
      <c r="C306" s="75"/>
      <c r="D306" s="75"/>
      <c r="E306" s="75"/>
      <c r="F306" s="75"/>
      <c r="G306" s="75"/>
      <c r="H306" s="75"/>
      <c r="I306" s="75"/>
      <c r="J306" s="115"/>
      <c r="K306" s="75"/>
      <c r="L306" s="115"/>
      <c r="M306" s="75"/>
      <c r="N306" s="115"/>
      <c r="O306" s="75"/>
      <c r="P306" s="115"/>
      <c r="Q306" s="75"/>
      <c r="R306" s="115"/>
      <c r="S306" s="75"/>
      <c r="T306" s="115"/>
      <c r="U306" s="75"/>
      <c r="V306" s="115"/>
      <c r="W306" s="75"/>
      <c r="X306" s="115"/>
      <c r="Y306" s="75"/>
      <c r="Z306" s="115"/>
      <c r="AA306" s="75"/>
      <c r="AB306" s="75"/>
      <c r="AC306" s="75"/>
      <c r="AD306" s="75"/>
    </row>
    <row r="307" spans="1:30" ht="15">
      <c r="A307" s="75"/>
      <c r="B307" s="75"/>
      <c r="C307" s="75"/>
      <c r="D307" s="75"/>
      <c r="E307" s="75"/>
      <c r="F307" s="75"/>
      <c r="G307" s="75"/>
      <c r="H307" s="75"/>
      <c r="I307" s="75"/>
      <c r="J307" s="115"/>
      <c r="K307" s="75"/>
      <c r="L307" s="115"/>
      <c r="M307" s="75"/>
      <c r="N307" s="115"/>
      <c r="O307" s="75"/>
      <c r="P307" s="115"/>
      <c r="Q307" s="75"/>
      <c r="R307" s="115"/>
      <c r="S307" s="75"/>
      <c r="T307" s="115"/>
      <c r="U307" s="75"/>
      <c r="V307" s="115"/>
      <c r="W307" s="75"/>
      <c r="X307" s="115"/>
      <c r="Y307" s="75"/>
      <c r="Z307" s="115"/>
      <c r="AA307" s="75"/>
      <c r="AB307" s="75"/>
      <c r="AC307" s="75"/>
      <c r="AD307" s="75"/>
    </row>
    <row r="308" spans="1:30" ht="15">
      <c r="A308" s="75"/>
      <c r="B308" s="75"/>
      <c r="C308" s="75"/>
      <c r="D308" s="75"/>
      <c r="E308" s="75"/>
      <c r="F308" s="75"/>
      <c r="G308" s="75"/>
      <c r="H308" s="75"/>
      <c r="I308" s="75"/>
      <c r="J308" s="115"/>
      <c r="K308" s="75"/>
      <c r="L308" s="115"/>
      <c r="M308" s="75"/>
      <c r="N308" s="115"/>
      <c r="O308" s="75"/>
      <c r="P308" s="115"/>
      <c r="Q308" s="75"/>
      <c r="R308" s="115"/>
      <c r="S308" s="75"/>
      <c r="T308" s="115"/>
      <c r="U308" s="75"/>
      <c r="V308" s="115"/>
      <c r="W308" s="75"/>
      <c r="X308" s="115"/>
      <c r="Y308" s="75"/>
      <c r="Z308" s="115"/>
      <c r="AA308" s="75"/>
      <c r="AB308" s="75"/>
      <c r="AC308" s="75"/>
      <c r="AD308" s="75"/>
    </row>
    <row r="309" spans="1:30" ht="15">
      <c r="A309" s="75"/>
      <c r="B309" s="75"/>
      <c r="C309" s="75"/>
      <c r="D309" s="75"/>
      <c r="E309" s="75"/>
      <c r="F309" s="75"/>
      <c r="G309" s="75"/>
      <c r="H309" s="75"/>
      <c r="I309" s="75"/>
      <c r="J309" s="115"/>
      <c r="K309" s="75"/>
      <c r="L309" s="115"/>
      <c r="M309" s="75"/>
      <c r="N309" s="115"/>
      <c r="O309" s="75"/>
      <c r="P309" s="115"/>
      <c r="Q309" s="75"/>
      <c r="R309" s="115"/>
      <c r="S309" s="75"/>
      <c r="T309" s="115"/>
      <c r="U309" s="75"/>
      <c r="V309" s="115"/>
      <c r="W309" s="75"/>
      <c r="X309" s="115"/>
      <c r="Y309" s="75"/>
      <c r="Z309" s="115"/>
      <c r="AA309" s="75"/>
      <c r="AB309" s="75"/>
      <c r="AC309" s="75"/>
      <c r="AD309" s="75"/>
    </row>
    <row r="310" spans="1:30" ht="15">
      <c r="A310" s="75"/>
      <c r="B310" s="75"/>
      <c r="C310" s="75"/>
      <c r="D310" s="75"/>
      <c r="E310" s="75"/>
      <c r="F310" s="75"/>
      <c r="G310" s="75"/>
      <c r="H310" s="75"/>
      <c r="I310" s="75"/>
      <c r="J310" s="115"/>
      <c r="K310" s="75"/>
      <c r="L310" s="115"/>
      <c r="M310" s="75"/>
      <c r="N310" s="115"/>
      <c r="O310" s="75"/>
      <c r="P310" s="115"/>
      <c r="Q310" s="75"/>
      <c r="R310" s="115"/>
      <c r="S310" s="75"/>
      <c r="T310" s="115"/>
      <c r="U310" s="75"/>
      <c r="V310" s="115"/>
      <c r="W310" s="75"/>
      <c r="X310" s="115"/>
      <c r="Y310" s="75"/>
      <c r="Z310" s="115"/>
      <c r="AA310" s="75"/>
      <c r="AB310" s="75"/>
      <c r="AC310" s="75"/>
      <c r="AD310" s="75"/>
    </row>
    <row r="311" spans="1:30" ht="15">
      <c r="A311" s="75"/>
      <c r="B311" s="75"/>
      <c r="C311" s="75"/>
      <c r="D311" s="75"/>
      <c r="E311" s="75"/>
      <c r="F311" s="75"/>
      <c r="G311" s="75"/>
      <c r="H311" s="75"/>
      <c r="I311" s="75"/>
      <c r="J311" s="115"/>
      <c r="K311" s="75"/>
      <c r="L311" s="115"/>
      <c r="M311" s="75"/>
      <c r="N311" s="115"/>
      <c r="O311" s="75"/>
      <c r="P311" s="115"/>
      <c r="Q311" s="75"/>
      <c r="R311" s="115"/>
      <c r="S311" s="75"/>
      <c r="T311" s="115"/>
      <c r="U311" s="75"/>
      <c r="V311" s="115"/>
      <c r="W311" s="75"/>
      <c r="X311" s="115"/>
      <c r="Y311" s="75"/>
      <c r="Z311" s="115"/>
      <c r="AA311" s="75"/>
      <c r="AB311" s="75"/>
      <c r="AC311" s="75"/>
      <c r="AD311" s="75"/>
    </row>
    <row r="312" spans="1:30" ht="15">
      <c r="A312" s="75"/>
      <c r="B312" s="75"/>
      <c r="C312" s="75"/>
      <c r="D312" s="75"/>
      <c r="E312" s="75"/>
      <c r="F312" s="75"/>
      <c r="G312" s="75"/>
      <c r="H312" s="75"/>
      <c r="I312" s="75"/>
      <c r="J312" s="115"/>
      <c r="K312" s="75"/>
      <c r="L312" s="115"/>
      <c r="M312" s="75"/>
      <c r="N312" s="115"/>
      <c r="O312" s="75"/>
      <c r="P312" s="115"/>
      <c r="Q312" s="75"/>
      <c r="R312" s="115"/>
      <c r="S312" s="75"/>
      <c r="T312" s="115"/>
      <c r="U312" s="75"/>
      <c r="V312" s="115"/>
      <c r="W312" s="75"/>
      <c r="X312" s="115"/>
      <c r="Y312" s="75"/>
      <c r="Z312" s="115"/>
      <c r="AA312" s="75"/>
      <c r="AB312" s="75"/>
      <c r="AC312" s="75"/>
      <c r="AD312" s="75"/>
    </row>
    <row r="313" spans="1:30" ht="15">
      <c r="A313" s="75"/>
      <c r="B313" s="75"/>
      <c r="C313" s="75"/>
      <c r="D313" s="75"/>
      <c r="E313" s="75"/>
      <c r="F313" s="75"/>
      <c r="G313" s="75"/>
      <c r="H313" s="75"/>
      <c r="I313" s="75"/>
      <c r="J313" s="115"/>
      <c r="K313" s="75"/>
      <c r="L313" s="115"/>
      <c r="M313" s="75"/>
      <c r="N313" s="115"/>
      <c r="O313" s="75"/>
      <c r="P313" s="115"/>
      <c r="Q313" s="75"/>
      <c r="R313" s="115"/>
      <c r="S313" s="75"/>
      <c r="T313" s="115"/>
      <c r="U313" s="75"/>
      <c r="V313" s="115"/>
      <c r="W313" s="75"/>
      <c r="X313" s="115"/>
      <c r="Y313" s="75"/>
      <c r="Z313" s="115"/>
      <c r="AA313" s="75"/>
      <c r="AB313" s="75"/>
      <c r="AC313" s="75"/>
      <c r="AD313" s="75"/>
    </row>
    <row r="314" spans="1:30" ht="15">
      <c r="A314" s="75"/>
      <c r="B314" s="75"/>
      <c r="C314" s="75"/>
      <c r="D314" s="75"/>
      <c r="E314" s="75"/>
      <c r="F314" s="75"/>
      <c r="G314" s="75"/>
      <c r="H314" s="75"/>
      <c r="I314" s="75"/>
      <c r="J314" s="115"/>
      <c r="K314" s="75"/>
      <c r="L314" s="115"/>
      <c r="M314" s="75"/>
      <c r="N314" s="115"/>
      <c r="O314" s="75"/>
      <c r="P314" s="115"/>
      <c r="Q314" s="75"/>
      <c r="R314" s="115"/>
      <c r="S314" s="75"/>
      <c r="T314" s="115"/>
      <c r="U314" s="75"/>
      <c r="V314" s="115"/>
      <c r="W314" s="75"/>
      <c r="X314" s="115"/>
      <c r="Y314" s="75"/>
      <c r="Z314" s="115"/>
      <c r="AA314" s="75"/>
      <c r="AB314" s="75"/>
      <c r="AC314" s="75"/>
      <c r="AD314" s="75"/>
    </row>
    <row r="315" spans="1:30" ht="15">
      <c r="A315" s="75"/>
      <c r="B315" s="75"/>
      <c r="C315" s="75"/>
      <c r="D315" s="75"/>
      <c r="E315" s="75"/>
      <c r="F315" s="75"/>
      <c r="G315" s="75"/>
      <c r="H315" s="75"/>
      <c r="I315" s="75"/>
      <c r="J315" s="115"/>
      <c r="K315" s="75"/>
      <c r="L315" s="115"/>
      <c r="M315" s="75"/>
      <c r="N315" s="115"/>
      <c r="O315" s="75"/>
      <c r="P315" s="115"/>
      <c r="Q315" s="75"/>
      <c r="R315" s="115"/>
      <c r="S315" s="75"/>
      <c r="T315" s="115"/>
      <c r="U315" s="75"/>
      <c r="V315" s="115"/>
      <c r="W315" s="75"/>
      <c r="X315" s="115"/>
      <c r="Y315" s="75"/>
      <c r="Z315" s="115"/>
      <c r="AA315" s="75"/>
      <c r="AB315" s="75"/>
      <c r="AC315" s="75"/>
      <c r="AD315" s="75"/>
    </row>
    <row r="316" spans="1:30" ht="15">
      <c r="A316" s="75"/>
      <c r="B316" s="75"/>
      <c r="C316" s="75"/>
      <c r="D316" s="75"/>
      <c r="E316" s="75"/>
      <c r="F316" s="75"/>
      <c r="G316" s="75"/>
      <c r="H316" s="75"/>
      <c r="I316" s="75"/>
      <c r="J316" s="115"/>
      <c r="K316" s="75"/>
      <c r="L316" s="115"/>
      <c r="M316" s="75"/>
      <c r="N316" s="115"/>
      <c r="O316" s="75"/>
      <c r="P316" s="115"/>
      <c r="Q316" s="75"/>
      <c r="R316" s="115"/>
      <c r="S316" s="75"/>
      <c r="T316" s="115"/>
      <c r="U316" s="75"/>
      <c r="V316" s="115"/>
      <c r="W316" s="75"/>
      <c r="X316" s="115"/>
      <c r="Y316" s="75"/>
      <c r="Z316" s="115"/>
      <c r="AA316" s="75"/>
      <c r="AB316" s="75"/>
      <c r="AC316" s="75"/>
      <c r="AD316" s="75"/>
    </row>
    <row r="317" spans="1:30" ht="15">
      <c r="A317" s="75"/>
      <c r="B317" s="75"/>
      <c r="C317" s="75"/>
      <c r="D317" s="75"/>
      <c r="E317" s="75"/>
      <c r="F317" s="75"/>
      <c r="G317" s="75"/>
      <c r="H317" s="75"/>
      <c r="I317" s="75"/>
      <c r="J317" s="115"/>
      <c r="K317" s="75"/>
      <c r="L317" s="115"/>
      <c r="M317" s="75"/>
      <c r="N317" s="115"/>
      <c r="O317" s="75"/>
      <c r="P317" s="115"/>
      <c r="Q317" s="75"/>
      <c r="R317" s="115"/>
      <c r="S317" s="75"/>
      <c r="T317" s="115"/>
      <c r="U317" s="75"/>
      <c r="V317" s="115"/>
      <c r="W317" s="75"/>
      <c r="X317" s="115"/>
      <c r="Y317" s="75"/>
      <c r="Z317" s="115"/>
      <c r="AA317" s="75"/>
      <c r="AB317" s="75"/>
      <c r="AC317" s="75"/>
      <c r="AD317" s="75"/>
    </row>
    <row r="318" spans="1:30" ht="15">
      <c r="A318" s="75"/>
      <c r="B318" s="75"/>
      <c r="C318" s="75"/>
      <c r="D318" s="75"/>
      <c r="E318" s="75"/>
      <c r="F318" s="75"/>
      <c r="G318" s="75"/>
      <c r="H318" s="75"/>
      <c r="I318" s="75"/>
      <c r="J318" s="115"/>
      <c r="K318" s="75"/>
      <c r="L318" s="115"/>
      <c r="M318" s="75"/>
      <c r="N318" s="115"/>
      <c r="O318" s="75"/>
      <c r="P318" s="115"/>
      <c r="Q318" s="75"/>
      <c r="R318" s="115"/>
      <c r="S318" s="75"/>
      <c r="T318" s="115"/>
      <c r="U318" s="75"/>
      <c r="V318" s="115"/>
      <c r="W318" s="75"/>
      <c r="X318" s="115"/>
      <c r="Y318" s="75"/>
      <c r="Z318" s="115"/>
      <c r="AA318" s="75"/>
      <c r="AB318" s="75"/>
      <c r="AC318" s="75"/>
      <c r="AD318" s="75"/>
    </row>
    <row r="319" spans="1:30" ht="15">
      <c r="A319" s="75"/>
      <c r="B319" s="75"/>
      <c r="C319" s="75"/>
      <c r="D319" s="75"/>
      <c r="E319" s="75"/>
      <c r="F319" s="75"/>
      <c r="G319" s="75"/>
      <c r="H319" s="75"/>
      <c r="I319" s="75"/>
      <c r="J319" s="115"/>
      <c r="K319" s="75"/>
      <c r="L319" s="115"/>
      <c r="M319" s="75"/>
      <c r="N319" s="115"/>
      <c r="O319" s="75"/>
      <c r="P319" s="115"/>
      <c r="Q319" s="75"/>
      <c r="R319" s="115"/>
      <c r="S319" s="75"/>
      <c r="T319" s="115"/>
      <c r="U319" s="75"/>
      <c r="V319" s="115"/>
      <c r="W319" s="75"/>
      <c r="X319" s="115"/>
      <c r="Y319" s="75"/>
      <c r="Z319" s="115"/>
      <c r="AA319" s="75"/>
      <c r="AB319" s="75"/>
      <c r="AC319" s="75"/>
      <c r="AD319" s="75"/>
    </row>
    <row r="320" spans="1:30" ht="15">
      <c r="A320" s="75"/>
      <c r="B320" s="75"/>
      <c r="C320" s="75"/>
      <c r="D320" s="75"/>
      <c r="E320" s="75"/>
      <c r="F320" s="75"/>
      <c r="G320" s="75"/>
      <c r="H320" s="75"/>
      <c r="I320" s="75"/>
      <c r="J320" s="115"/>
      <c r="K320" s="75"/>
      <c r="L320" s="115"/>
      <c r="M320" s="75"/>
      <c r="N320" s="115"/>
      <c r="O320" s="75"/>
      <c r="P320" s="115"/>
      <c r="Q320" s="75"/>
      <c r="R320" s="115"/>
      <c r="S320" s="75"/>
      <c r="T320" s="115"/>
      <c r="U320" s="75"/>
      <c r="V320" s="115"/>
      <c r="W320" s="75"/>
      <c r="X320" s="115"/>
      <c r="Y320" s="75"/>
      <c r="Z320" s="115"/>
      <c r="AA320" s="75"/>
      <c r="AB320" s="75"/>
      <c r="AC320" s="75"/>
      <c r="AD320" s="75"/>
    </row>
    <row r="321" spans="1:30" ht="15">
      <c r="A321" s="75"/>
      <c r="B321" s="75"/>
      <c r="C321" s="75"/>
      <c r="D321" s="75"/>
      <c r="E321" s="75"/>
      <c r="F321" s="75"/>
      <c r="G321" s="75"/>
      <c r="H321" s="75"/>
      <c r="I321" s="75"/>
      <c r="J321" s="115"/>
      <c r="K321" s="75"/>
      <c r="L321" s="115"/>
      <c r="M321" s="75"/>
      <c r="N321" s="115"/>
      <c r="O321" s="75"/>
      <c r="P321" s="115"/>
      <c r="Q321" s="75"/>
      <c r="R321" s="115"/>
      <c r="S321" s="75"/>
      <c r="T321" s="115"/>
      <c r="U321" s="75"/>
      <c r="V321" s="115"/>
      <c r="W321" s="75"/>
      <c r="X321" s="115"/>
      <c r="Y321" s="75"/>
      <c r="Z321" s="115"/>
      <c r="AA321" s="75"/>
      <c r="AB321" s="75"/>
      <c r="AC321" s="75"/>
      <c r="AD321" s="75"/>
    </row>
    <row r="322" spans="1:30" ht="15">
      <c r="A322" s="75"/>
      <c r="B322" s="75"/>
      <c r="C322" s="75"/>
      <c r="D322" s="75"/>
      <c r="E322" s="75"/>
      <c r="F322" s="75"/>
      <c r="G322" s="75"/>
      <c r="H322" s="75"/>
      <c r="I322" s="75"/>
      <c r="J322" s="115"/>
      <c r="K322" s="75"/>
      <c r="L322" s="115"/>
      <c r="M322" s="75"/>
      <c r="N322" s="115"/>
      <c r="O322" s="75"/>
      <c r="P322" s="115"/>
      <c r="Q322" s="75"/>
      <c r="R322" s="115"/>
      <c r="S322" s="75"/>
      <c r="T322" s="115"/>
      <c r="U322" s="75"/>
      <c r="V322" s="115"/>
      <c r="W322" s="75"/>
      <c r="X322" s="115"/>
      <c r="Y322" s="75"/>
      <c r="Z322" s="115"/>
      <c r="AA322" s="75"/>
      <c r="AB322" s="75"/>
      <c r="AC322" s="75"/>
      <c r="AD322" s="75"/>
    </row>
    <row r="323" spans="1:30" ht="15">
      <c r="A323" s="75"/>
      <c r="B323" s="75"/>
      <c r="C323" s="75"/>
      <c r="D323" s="75"/>
      <c r="E323" s="75"/>
      <c r="F323" s="75"/>
      <c r="G323" s="75"/>
      <c r="H323" s="75"/>
      <c r="I323" s="75"/>
      <c r="J323" s="115"/>
      <c r="K323" s="75"/>
      <c r="L323" s="115"/>
      <c r="M323" s="75"/>
      <c r="N323" s="115"/>
      <c r="O323" s="75"/>
      <c r="P323" s="115"/>
      <c r="Q323" s="75"/>
      <c r="R323" s="115"/>
      <c r="S323" s="75"/>
      <c r="T323" s="115"/>
      <c r="U323" s="75"/>
      <c r="V323" s="115"/>
      <c r="W323" s="75"/>
      <c r="X323" s="115"/>
      <c r="Y323" s="75"/>
      <c r="Z323" s="115"/>
      <c r="AA323" s="75"/>
      <c r="AB323" s="75"/>
      <c r="AC323" s="75"/>
      <c r="AD323" s="75"/>
    </row>
    <row r="324" spans="1:30" ht="15">
      <c r="A324" s="75"/>
      <c r="B324" s="75"/>
      <c r="C324" s="75"/>
      <c r="D324" s="75"/>
      <c r="E324" s="75"/>
      <c r="F324" s="75"/>
      <c r="G324" s="75"/>
      <c r="H324" s="75"/>
      <c r="I324" s="75"/>
      <c r="J324" s="115"/>
      <c r="K324" s="75"/>
      <c r="L324" s="115"/>
      <c r="M324" s="75"/>
      <c r="N324" s="115"/>
      <c r="O324" s="75"/>
      <c r="P324" s="115"/>
      <c r="Q324" s="75"/>
      <c r="R324" s="115"/>
      <c r="S324" s="75"/>
      <c r="T324" s="115"/>
      <c r="U324" s="75"/>
      <c r="V324" s="115"/>
      <c r="W324" s="75"/>
      <c r="X324" s="115"/>
      <c r="Y324" s="75"/>
      <c r="Z324" s="115"/>
      <c r="AA324" s="75"/>
      <c r="AB324" s="75"/>
      <c r="AC324" s="75"/>
      <c r="AD324" s="75"/>
    </row>
    <row r="325" spans="1:30" ht="15">
      <c r="A325" s="75"/>
      <c r="B325" s="75"/>
      <c r="C325" s="75"/>
      <c r="D325" s="75"/>
      <c r="E325" s="75"/>
      <c r="F325" s="75"/>
      <c r="G325" s="75"/>
      <c r="H325" s="75"/>
      <c r="I325" s="75"/>
      <c r="J325" s="115"/>
      <c r="K325" s="75"/>
      <c r="L325" s="115"/>
      <c r="M325" s="75"/>
      <c r="N325" s="115"/>
      <c r="O325" s="75"/>
      <c r="P325" s="115"/>
      <c r="Q325" s="75"/>
      <c r="R325" s="115"/>
      <c r="S325" s="75"/>
      <c r="T325" s="115"/>
      <c r="U325" s="75"/>
      <c r="V325" s="115"/>
      <c r="W325" s="75"/>
      <c r="X325" s="115"/>
      <c r="Y325" s="75"/>
      <c r="Z325" s="115"/>
      <c r="AA325" s="75"/>
      <c r="AB325" s="75"/>
      <c r="AC325" s="75"/>
      <c r="AD325" s="75"/>
    </row>
    <row r="326" spans="1:30" ht="15">
      <c r="A326" s="75"/>
      <c r="B326" s="75"/>
      <c r="C326" s="75"/>
      <c r="D326" s="75"/>
      <c r="E326" s="75"/>
      <c r="F326" s="75"/>
      <c r="G326" s="75"/>
      <c r="H326" s="75"/>
      <c r="I326" s="75"/>
      <c r="J326" s="115"/>
      <c r="K326" s="75"/>
      <c r="L326" s="115"/>
      <c r="M326" s="75"/>
      <c r="N326" s="115"/>
      <c r="O326" s="75"/>
      <c r="P326" s="115"/>
      <c r="Q326" s="75"/>
      <c r="R326" s="115"/>
      <c r="S326" s="75"/>
      <c r="T326" s="115"/>
      <c r="U326" s="75"/>
      <c r="V326" s="115"/>
      <c r="W326" s="75"/>
      <c r="X326" s="115"/>
      <c r="Y326" s="75"/>
      <c r="Z326" s="115"/>
      <c r="AA326" s="75"/>
      <c r="AB326" s="75"/>
      <c r="AC326" s="75"/>
      <c r="AD326" s="75"/>
    </row>
    <row r="327" spans="1:30" ht="15">
      <c r="A327" s="75"/>
      <c r="B327" s="75"/>
      <c r="C327" s="75"/>
      <c r="D327" s="75"/>
      <c r="E327" s="75"/>
      <c r="F327" s="75"/>
      <c r="G327" s="75"/>
      <c r="H327" s="75"/>
      <c r="I327" s="75"/>
      <c r="J327" s="115"/>
      <c r="K327" s="75"/>
      <c r="L327" s="115"/>
      <c r="M327" s="75"/>
      <c r="N327" s="115"/>
      <c r="O327" s="75"/>
      <c r="P327" s="115"/>
      <c r="Q327" s="75"/>
      <c r="R327" s="115"/>
      <c r="S327" s="75"/>
      <c r="T327" s="115"/>
      <c r="U327" s="75"/>
      <c r="V327" s="115"/>
      <c r="W327" s="75"/>
      <c r="X327" s="115"/>
      <c r="Y327" s="75"/>
      <c r="Z327" s="115"/>
      <c r="AA327" s="75"/>
      <c r="AB327" s="75"/>
      <c r="AC327" s="75"/>
      <c r="AD327" s="75"/>
    </row>
    <row r="328" spans="1:30" ht="15">
      <c r="A328" s="75"/>
      <c r="B328" s="75"/>
      <c r="C328" s="75"/>
      <c r="D328" s="75"/>
      <c r="E328" s="75"/>
      <c r="F328" s="75"/>
      <c r="G328" s="75"/>
      <c r="H328" s="75"/>
      <c r="I328" s="75"/>
      <c r="J328" s="115"/>
      <c r="K328" s="75"/>
      <c r="L328" s="115"/>
      <c r="M328" s="75"/>
      <c r="N328" s="115"/>
      <c r="O328" s="75"/>
      <c r="P328" s="115"/>
      <c r="Q328" s="75"/>
      <c r="R328" s="115"/>
      <c r="S328" s="75"/>
      <c r="T328" s="115"/>
      <c r="U328" s="75"/>
      <c r="V328" s="115"/>
      <c r="W328" s="75"/>
      <c r="X328" s="115"/>
      <c r="Y328" s="75"/>
      <c r="Z328" s="115"/>
      <c r="AA328" s="75"/>
      <c r="AB328" s="75"/>
      <c r="AC328" s="75"/>
      <c r="AD328" s="75"/>
    </row>
    <row r="329" spans="1:30" ht="15">
      <c r="A329" s="75"/>
      <c r="B329" s="75"/>
      <c r="C329" s="75"/>
      <c r="D329" s="75"/>
      <c r="E329" s="75"/>
      <c r="F329" s="75"/>
      <c r="G329" s="75"/>
      <c r="H329" s="75"/>
      <c r="I329" s="75"/>
      <c r="J329" s="115"/>
      <c r="K329" s="75"/>
      <c r="L329" s="115"/>
      <c r="M329" s="75"/>
      <c r="N329" s="115"/>
      <c r="O329" s="75"/>
      <c r="P329" s="115"/>
      <c r="Q329" s="75"/>
      <c r="R329" s="115"/>
      <c r="S329" s="75"/>
      <c r="T329" s="115"/>
      <c r="U329" s="75"/>
      <c r="V329" s="115"/>
      <c r="W329" s="75"/>
      <c r="X329" s="115"/>
      <c r="Y329" s="75"/>
      <c r="Z329" s="115"/>
      <c r="AA329" s="75"/>
      <c r="AB329" s="75"/>
      <c r="AC329" s="75"/>
      <c r="AD329" s="75"/>
    </row>
    <row r="330" spans="1:30" ht="15">
      <c r="A330" s="75"/>
      <c r="B330" s="75"/>
      <c r="C330" s="75"/>
      <c r="D330" s="75"/>
      <c r="E330" s="75"/>
      <c r="F330" s="75"/>
      <c r="G330" s="75"/>
      <c r="H330" s="75"/>
      <c r="I330" s="75"/>
      <c r="J330" s="115"/>
      <c r="K330" s="75"/>
      <c r="L330" s="115"/>
      <c r="M330" s="75"/>
      <c r="N330" s="115"/>
      <c r="O330" s="75"/>
      <c r="P330" s="115"/>
      <c r="Q330" s="75"/>
      <c r="R330" s="115"/>
      <c r="S330" s="75"/>
      <c r="T330" s="115"/>
      <c r="U330" s="75"/>
      <c r="V330" s="115"/>
      <c r="W330" s="75"/>
      <c r="X330" s="115"/>
      <c r="Y330" s="75"/>
      <c r="Z330" s="115"/>
      <c r="AA330" s="75"/>
      <c r="AB330" s="75"/>
      <c r="AC330" s="75"/>
      <c r="AD330" s="75"/>
    </row>
    <row r="331" spans="1:30" ht="15">
      <c r="A331" s="75"/>
      <c r="B331" s="75"/>
      <c r="C331" s="75"/>
      <c r="D331" s="75"/>
      <c r="E331" s="75"/>
      <c r="F331" s="75"/>
      <c r="G331" s="75"/>
      <c r="H331" s="75"/>
      <c r="I331" s="75"/>
      <c r="J331" s="115"/>
      <c r="K331" s="75"/>
      <c r="L331" s="115"/>
      <c r="M331" s="75"/>
      <c r="N331" s="115"/>
      <c r="O331" s="75"/>
      <c r="P331" s="115"/>
      <c r="Q331" s="75"/>
      <c r="R331" s="115"/>
      <c r="S331" s="75"/>
      <c r="T331" s="115"/>
      <c r="U331" s="75"/>
      <c r="V331" s="115"/>
      <c r="W331" s="75"/>
      <c r="X331" s="115"/>
      <c r="Y331" s="75"/>
      <c r="Z331" s="115"/>
      <c r="AA331" s="75"/>
      <c r="AB331" s="75"/>
      <c r="AC331" s="75"/>
      <c r="AD331" s="75"/>
    </row>
    <row r="332" spans="1:30" ht="15">
      <c r="A332" s="75"/>
      <c r="B332" s="75"/>
      <c r="C332" s="75"/>
      <c r="D332" s="75"/>
      <c r="E332" s="75"/>
      <c r="F332" s="75"/>
      <c r="G332" s="75"/>
      <c r="H332" s="75"/>
      <c r="I332" s="75"/>
      <c r="J332" s="115"/>
      <c r="K332" s="75"/>
      <c r="L332" s="115"/>
      <c r="M332" s="75"/>
      <c r="N332" s="115"/>
      <c r="O332" s="75"/>
      <c r="P332" s="115"/>
      <c r="Q332" s="75"/>
      <c r="R332" s="115"/>
      <c r="S332" s="75"/>
      <c r="T332" s="115"/>
      <c r="U332" s="75"/>
      <c r="V332" s="115"/>
      <c r="W332" s="75"/>
      <c r="X332" s="115"/>
      <c r="Y332" s="75"/>
      <c r="Z332" s="115"/>
      <c r="AA332" s="75"/>
      <c r="AB332" s="75"/>
      <c r="AC332" s="75"/>
      <c r="AD332" s="75"/>
    </row>
    <row r="333" spans="1:30" ht="15">
      <c r="A333" s="75"/>
      <c r="B333" s="75"/>
      <c r="C333" s="75"/>
      <c r="D333" s="75"/>
      <c r="E333" s="75"/>
      <c r="F333" s="75"/>
      <c r="G333" s="75"/>
      <c r="H333" s="75"/>
      <c r="I333" s="75"/>
      <c r="J333" s="115"/>
      <c r="K333" s="75"/>
      <c r="L333" s="115"/>
      <c r="M333" s="75"/>
      <c r="N333" s="115"/>
      <c r="O333" s="75"/>
      <c r="P333" s="115"/>
      <c r="Q333" s="75"/>
      <c r="R333" s="115"/>
      <c r="S333" s="75"/>
      <c r="T333" s="115"/>
      <c r="U333" s="75"/>
      <c r="V333" s="115"/>
      <c r="W333" s="75"/>
      <c r="X333" s="115"/>
      <c r="Y333" s="75"/>
      <c r="Z333" s="115"/>
      <c r="AA333" s="75"/>
      <c r="AB333" s="75"/>
      <c r="AC333" s="75"/>
      <c r="AD333" s="75"/>
    </row>
    <row r="334" spans="1:30" ht="15">
      <c r="A334" s="75"/>
      <c r="B334" s="75"/>
      <c r="C334" s="75"/>
      <c r="D334" s="75"/>
      <c r="E334" s="75"/>
      <c r="F334" s="75"/>
      <c r="G334" s="75"/>
      <c r="H334" s="75"/>
      <c r="I334" s="75"/>
      <c r="J334" s="115"/>
      <c r="K334" s="75"/>
      <c r="L334" s="115"/>
      <c r="M334" s="75"/>
      <c r="N334" s="115"/>
      <c r="O334" s="75"/>
      <c r="P334" s="115"/>
      <c r="Q334" s="75"/>
      <c r="R334" s="115"/>
      <c r="S334" s="75"/>
      <c r="T334" s="115"/>
      <c r="U334" s="75"/>
      <c r="V334" s="115"/>
      <c r="W334" s="75"/>
      <c r="X334" s="115"/>
      <c r="Y334" s="75"/>
      <c r="Z334" s="115"/>
      <c r="AA334" s="75"/>
      <c r="AB334" s="75"/>
      <c r="AC334" s="75"/>
      <c r="AD334" s="75"/>
    </row>
    <row r="335" spans="1:30" ht="15">
      <c r="A335" s="75"/>
      <c r="B335" s="75"/>
      <c r="C335" s="75"/>
      <c r="D335" s="75"/>
      <c r="E335" s="75"/>
      <c r="F335" s="75"/>
      <c r="G335" s="75"/>
      <c r="H335" s="75"/>
      <c r="I335" s="75"/>
      <c r="J335" s="115"/>
      <c r="K335" s="75"/>
      <c r="L335" s="115"/>
      <c r="M335" s="75"/>
      <c r="N335" s="115"/>
      <c r="O335" s="75"/>
      <c r="P335" s="115"/>
      <c r="Q335" s="75"/>
      <c r="R335" s="115"/>
      <c r="S335" s="75"/>
      <c r="T335" s="115"/>
      <c r="U335" s="75"/>
      <c r="V335" s="115"/>
      <c r="W335" s="75"/>
      <c r="X335" s="115"/>
      <c r="Y335" s="75"/>
      <c r="Z335" s="115"/>
      <c r="AA335" s="75"/>
      <c r="AB335" s="75"/>
      <c r="AC335" s="75"/>
      <c r="AD335" s="75"/>
    </row>
    <row r="336" spans="1:30" ht="15">
      <c r="A336" s="75"/>
      <c r="B336" s="75"/>
      <c r="C336" s="75"/>
      <c r="D336" s="75"/>
      <c r="E336" s="75"/>
      <c r="F336" s="75"/>
      <c r="G336" s="75"/>
      <c r="H336" s="75"/>
      <c r="I336" s="75"/>
      <c r="J336" s="115"/>
      <c r="K336" s="75"/>
      <c r="L336" s="115"/>
      <c r="M336" s="75"/>
      <c r="N336" s="115"/>
      <c r="O336" s="75"/>
      <c r="P336" s="115"/>
      <c r="Q336" s="75"/>
      <c r="R336" s="115"/>
      <c r="S336" s="75"/>
      <c r="T336" s="115"/>
      <c r="U336" s="75"/>
      <c r="V336" s="115"/>
      <c r="W336" s="75"/>
      <c r="X336" s="115"/>
      <c r="Y336" s="75"/>
      <c r="Z336" s="115"/>
      <c r="AA336" s="75"/>
      <c r="AB336" s="75"/>
      <c r="AC336" s="75"/>
      <c r="AD336" s="75"/>
    </row>
    <row r="337" spans="1:30" ht="15">
      <c r="A337" s="75"/>
      <c r="B337" s="75"/>
      <c r="C337" s="75"/>
      <c r="D337" s="75"/>
      <c r="E337" s="75"/>
      <c r="F337" s="75"/>
      <c r="G337" s="75"/>
      <c r="H337" s="75"/>
      <c r="I337" s="75"/>
      <c r="J337" s="115"/>
      <c r="K337" s="75"/>
      <c r="L337" s="115"/>
      <c r="M337" s="75"/>
      <c r="N337" s="115"/>
      <c r="O337" s="75"/>
      <c r="P337" s="115"/>
      <c r="Q337" s="75"/>
      <c r="R337" s="115"/>
      <c r="S337" s="75"/>
      <c r="T337" s="115"/>
      <c r="U337" s="75"/>
      <c r="V337" s="115"/>
      <c r="W337" s="75"/>
      <c r="X337" s="115"/>
      <c r="Y337" s="75"/>
      <c r="Z337" s="115"/>
      <c r="AA337" s="75"/>
      <c r="AB337" s="75"/>
      <c r="AC337" s="75"/>
      <c r="AD337" s="75"/>
    </row>
    <row r="338" spans="1:30" ht="15">
      <c r="A338" s="75"/>
      <c r="B338" s="75"/>
      <c r="C338" s="75"/>
      <c r="D338" s="75"/>
      <c r="E338" s="75"/>
      <c r="F338" s="75"/>
      <c r="G338" s="75"/>
      <c r="H338" s="75"/>
      <c r="I338" s="75"/>
      <c r="J338" s="115"/>
      <c r="K338" s="75"/>
      <c r="L338" s="115"/>
      <c r="M338" s="75"/>
      <c r="N338" s="115"/>
      <c r="O338" s="75"/>
      <c r="P338" s="115"/>
      <c r="Q338" s="75"/>
      <c r="R338" s="115"/>
      <c r="S338" s="75"/>
      <c r="T338" s="115"/>
      <c r="U338" s="75"/>
      <c r="V338" s="115"/>
      <c r="W338" s="75"/>
      <c r="X338" s="115"/>
      <c r="Y338" s="75"/>
      <c r="Z338" s="115"/>
      <c r="AA338" s="75"/>
      <c r="AB338" s="75"/>
      <c r="AC338" s="75"/>
      <c r="AD338" s="75"/>
    </row>
    <row r="339" spans="1:30" ht="15">
      <c r="A339" s="75"/>
      <c r="B339" s="75"/>
      <c r="C339" s="75"/>
      <c r="D339" s="75"/>
      <c r="E339" s="75"/>
      <c r="F339" s="75"/>
      <c r="G339" s="75"/>
      <c r="H339" s="75"/>
      <c r="I339" s="75"/>
      <c r="J339" s="115"/>
      <c r="K339" s="75"/>
      <c r="L339" s="115"/>
      <c r="M339" s="75"/>
      <c r="N339" s="115"/>
      <c r="O339" s="75"/>
      <c r="P339" s="115"/>
      <c r="Q339" s="75"/>
      <c r="R339" s="115"/>
      <c r="S339" s="75"/>
      <c r="T339" s="115"/>
      <c r="U339" s="75"/>
      <c r="V339" s="115"/>
      <c r="W339" s="75"/>
      <c r="X339" s="115"/>
      <c r="Y339" s="75"/>
      <c r="Z339" s="115"/>
      <c r="AA339" s="75"/>
      <c r="AB339" s="75"/>
      <c r="AC339" s="75"/>
      <c r="AD339" s="75"/>
    </row>
    <row r="340" spans="1:30" ht="15">
      <c r="A340" s="75"/>
      <c r="B340" s="75"/>
      <c r="C340" s="75"/>
      <c r="D340" s="75"/>
      <c r="E340" s="75"/>
      <c r="F340" s="75"/>
      <c r="G340" s="75"/>
      <c r="H340" s="75"/>
      <c r="I340" s="75"/>
      <c r="J340" s="115"/>
      <c r="K340" s="75"/>
      <c r="L340" s="115"/>
      <c r="M340" s="75"/>
      <c r="N340" s="115"/>
      <c r="O340" s="75"/>
      <c r="P340" s="115"/>
      <c r="Q340" s="75"/>
      <c r="R340" s="115"/>
      <c r="S340" s="75"/>
      <c r="T340" s="115"/>
      <c r="U340" s="75"/>
      <c r="V340" s="115"/>
      <c r="W340" s="75"/>
      <c r="X340" s="115"/>
      <c r="Y340" s="75"/>
      <c r="Z340" s="115"/>
      <c r="AA340" s="75"/>
      <c r="AB340" s="75"/>
      <c r="AC340" s="75"/>
      <c r="AD340" s="75"/>
    </row>
    <row r="341" spans="1:30" ht="15">
      <c r="A341" s="75"/>
      <c r="B341" s="75"/>
      <c r="C341" s="75"/>
      <c r="D341" s="75"/>
      <c r="E341" s="75"/>
      <c r="F341" s="75"/>
      <c r="G341" s="75"/>
      <c r="H341" s="75"/>
      <c r="I341" s="75"/>
      <c r="J341" s="115"/>
      <c r="K341" s="75"/>
      <c r="L341" s="115"/>
      <c r="M341" s="75"/>
      <c r="N341" s="115"/>
      <c r="O341" s="75"/>
      <c r="P341" s="115"/>
      <c r="Q341" s="75"/>
      <c r="R341" s="115"/>
      <c r="S341" s="75"/>
      <c r="T341" s="115"/>
      <c r="U341" s="75"/>
      <c r="V341" s="115"/>
      <c r="W341" s="75"/>
      <c r="X341" s="115"/>
      <c r="Y341" s="75"/>
      <c r="Z341" s="115"/>
      <c r="AA341" s="75"/>
      <c r="AB341" s="75"/>
      <c r="AC341" s="75"/>
      <c r="AD341" s="75"/>
    </row>
    <row r="342" spans="1:30" ht="15">
      <c r="A342" s="75"/>
      <c r="B342" s="75"/>
      <c r="C342" s="75"/>
      <c r="D342" s="75"/>
      <c r="E342" s="75"/>
      <c r="F342" s="75"/>
      <c r="G342" s="75"/>
      <c r="H342" s="75"/>
      <c r="I342" s="75"/>
      <c r="J342" s="115"/>
      <c r="K342" s="75"/>
      <c r="L342" s="115"/>
      <c r="M342" s="75"/>
      <c r="N342" s="115"/>
      <c r="O342" s="75"/>
      <c r="P342" s="115"/>
      <c r="Q342" s="75"/>
      <c r="R342" s="115"/>
      <c r="S342" s="75"/>
      <c r="T342" s="115"/>
      <c r="U342" s="75"/>
      <c r="V342" s="115"/>
      <c r="W342" s="75"/>
      <c r="X342" s="115"/>
      <c r="Y342" s="75"/>
      <c r="Z342" s="115"/>
      <c r="AA342" s="75"/>
      <c r="AB342" s="75"/>
      <c r="AC342" s="75"/>
      <c r="AD342" s="75"/>
    </row>
    <row r="343" spans="1:30" ht="15">
      <c r="A343" s="75"/>
      <c r="B343" s="75"/>
      <c r="C343" s="75"/>
      <c r="D343" s="75"/>
      <c r="E343" s="75"/>
      <c r="F343" s="75"/>
      <c r="G343" s="75"/>
      <c r="H343" s="75"/>
      <c r="I343" s="75"/>
      <c r="J343" s="115"/>
      <c r="K343" s="75"/>
      <c r="L343" s="115"/>
      <c r="M343" s="75"/>
      <c r="N343" s="115"/>
      <c r="O343" s="75"/>
      <c r="P343" s="115"/>
      <c r="Q343" s="75"/>
      <c r="R343" s="115"/>
      <c r="S343" s="75"/>
      <c r="T343" s="115"/>
      <c r="U343" s="75"/>
      <c r="V343" s="115"/>
      <c r="W343" s="75"/>
      <c r="X343" s="115"/>
      <c r="Y343" s="75"/>
      <c r="Z343" s="115"/>
      <c r="AA343" s="75"/>
      <c r="AB343" s="75"/>
      <c r="AC343" s="75"/>
      <c r="AD343" s="75"/>
    </row>
    <row r="344" spans="1:30" ht="15">
      <c r="A344" s="75"/>
      <c r="B344" s="75"/>
      <c r="C344" s="75"/>
      <c r="D344" s="75"/>
      <c r="E344" s="75"/>
      <c r="F344" s="75"/>
      <c r="G344" s="75"/>
      <c r="H344" s="75"/>
      <c r="I344" s="75"/>
      <c r="J344" s="115"/>
      <c r="K344" s="75"/>
      <c r="L344" s="115"/>
      <c r="M344" s="75"/>
      <c r="N344" s="115"/>
      <c r="O344" s="75"/>
      <c r="P344" s="115"/>
      <c r="Q344" s="75"/>
      <c r="R344" s="115"/>
      <c r="S344" s="75"/>
      <c r="T344" s="115"/>
      <c r="U344" s="75"/>
      <c r="V344" s="115"/>
      <c r="W344" s="75"/>
      <c r="X344" s="115"/>
      <c r="Y344" s="75"/>
      <c r="Z344" s="115"/>
      <c r="AA344" s="75"/>
      <c r="AB344" s="75"/>
      <c r="AC344" s="75"/>
      <c r="AD344" s="75"/>
    </row>
    <row r="345" spans="1:30" ht="15">
      <c r="A345" s="75"/>
      <c r="B345" s="75"/>
      <c r="C345" s="75"/>
      <c r="D345" s="75"/>
      <c r="E345" s="75"/>
      <c r="F345" s="75"/>
      <c r="G345" s="75"/>
      <c r="H345" s="75"/>
      <c r="I345" s="75"/>
      <c r="J345" s="115"/>
      <c r="K345" s="75"/>
      <c r="L345" s="115"/>
      <c r="M345" s="75"/>
      <c r="N345" s="115"/>
      <c r="O345" s="75"/>
      <c r="P345" s="115"/>
      <c r="Q345" s="75"/>
      <c r="R345" s="115"/>
      <c r="S345" s="75"/>
      <c r="T345" s="115"/>
      <c r="U345" s="75"/>
      <c r="V345" s="115"/>
      <c r="W345" s="75"/>
      <c r="X345" s="115"/>
      <c r="Y345" s="75"/>
      <c r="Z345" s="115"/>
      <c r="AA345" s="75"/>
      <c r="AB345" s="75"/>
      <c r="AC345" s="75"/>
      <c r="AD345" s="75"/>
    </row>
    <row r="346" spans="1:30" ht="15">
      <c r="A346" s="75"/>
      <c r="B346" s="75"/>
      <c r="C346" s="75"/>
      <c r="D346" s="75"/>
      <c r="E346" s="75"/>
      <c r="F346" s="75"/>
      <c r="G346" s="75"/>
      <c r="H346" s="75"/>
      <c r="I346" s="75"/>
      <c r="J346" s="115"/>
      <c r="K346" s="75"/>
      <c r="L346" s="115"/>
      <c r="M346" s="75"/>
      <c r="N346" s="115"/>
      <c r="O346" s="75"/>
      <c r="P346" s="115"/>
      <c r="Q346" s="75"/>
      <c r="R346" s="115"/>
      <c r="S346" s="75"/>
      <c r="T346" s="115"/>
      <c r="U346" s="75"/>
      <c r="V346" s="115"/>
      <c r="W346" s="75"/>
      <c r="X346" s="115"/>
      <c r="Y346" s="75"/>
      <c r="Z346" s="115"/>
      <c r="AA346" s="75"/>
      <c r="AB346" s="75"/>
      <c r="AC346" s="75"/>
      <c r="AD346" s="75"/>
    </row>
    <row r="347" spans="1:30" ht="15">
      <c r="A347" s="75"/>
      <c r="B347" s="75"/>
      <c r="C347" s="75"/>
      <c r="D347" s="75"/>
      <c r="E347" s="75"/>
      <c r="F347" s="75"/>
      <c r="G347" s="75"/>
      <c r="H347" s="75"/>
      <c r="I347" s="75"/>
      <c r="J347" s="115"/>
      <c r="K347" s="75"/>
      <c r="L347" s="115"/>
      <c r="M347" s="75"/>
      <c r="N347" s="115"/>
      <c r="O347" s="75"/>
      <c r="P347" s="115"/>
      <c r="Q347" s="75"/>
      <c r="R347" s="115"/>
      <c r="S347" s="75"/>
      <c r="T347" s="115"/>
      <c r="U347" s="75"/>
      <c r="V347" s="115"/>
      <c r="W347" s="75"/>
      <c r="X347" s="115"/>
      <c r="Y347" s="75"/>
      <c r="Z347" s="115"/>
      <c r="AA347" s="75"/>
      <c r="AB347" s="75"/>
      <c r="AC347" s="75"/>
      <c r="AD347" s="75"/>
    </row>
    <row r="348" spans="1:30" ht="15">
      <c r="A348" s="75"/>
      <c r="B348" s="75"/>
      <c r="C348" s="75"/>
      <c r="D348" s="75"/>
      <c r="E348" s="75"/>
      <c r="F348" s="75"/>
      <c r="G348" s="75"/>
      <c r="H348" s="75"/>
      <c r="I348" s="75"/>
      <c r="J348" s="115"/>
      <c r="K348" s="75"/>
      <c r="L348" s="115"/>
      <c r="M348" s="75"/>
      <c r="N348" s="115"/>
      <c r="O348" s="75"/>
      <c r="P348" s="115"/>
      <c r="Q348" s="75"/>
      <c r="R348" s="115"/>
      <c r="S348" s="75"/>
      <c r="T348" s="115"/>
      <c r="U348" s="75"/>
      <c r="V348" s="115"/>
      <c r="W348" s="75"/>
      <c r="X348" s="115"/>
      <c r="Y348" s="75"/>
      <c r="Z348" s="115"/>
      <c r="AA348" s="75"/>
      <c r="AB348" s="75"/>
      <c r="AC348" s="75"/>
      <c r="AD348" s="75"/>
    </row>
    <row r="349" spans="1:30" ht="15">
      <c r="A349" s="75"/>
      <c r="B349" s="75"/>
      <c r="C349" s="75"/>
      <c r="D349" s="75"/>
      <c r="E349" s="75"/>
      <c r="F349" s="75"/>
      <c r="G349" s="75"/>
      <c r="H349" s="75"/>
      <c r="I349" s="75"/>
      <c r="J349" s="115"/>
      <c r="K349" s="75"/>
      <c r="L349" s="115"/>
      <c r="M349" s="75"/>
      <c r="N349" s="115"/>
      <c r="O349" s="75"/>
      <c r="P349" s="115"/>
      <c r="Q349" s="75"/>
      <c r="R349" s="115"/>
      <c r="S349" s="75"/>
      <c r="T349" s="115"/>
      <c r="U349" s="75"/>
      <c r="V349" s="115"/>
      <c r="W349" s="75"/>
      <c r="X349" s="115"/>
      <c r="Y349" s="75"/>
      <c r="Z349" s="115"/>
      <c r="AA349" s="75"/>
      <c r="AB349" s="75"/>
      <c r="AC349" s="75"/>
      <c r="AD349" s="75"/>
    </row>
    <row r="350" spans="1:30" ht="15">
      <c r="A350" s="75"/>
      <c r="B350" s="75"/>
      <c r="C350" s="75"/>
      <c r="D350" s="75"/>
      <c r="E350" s="75"/>
      <c r="F350" s="75"/>
      <c r="G350" s="75"/>
      <c r="H350" s="75"/>
      <c r="I350" s="75"/>
      <c r="J350" s="115"/>
      <c r="K350" s="75"/>
      <c r="L350" s="115"/>
      <c r="M350" s="75"/>
      <c r="N350" s="115"/>
      <c r="O350" s="75"/>
      <c r="P350" s="115"/>
      <c r="Q350" s="75"/>
      <c r="R350" s="115"/>
      <c r="S350" s="75"/>
      <c r="T350" s="115"/>
      <c r="U350" s="75"/>
      <c r="V350" s="115"/>
      <c r="W350" s="75"/>
      <c r="X350" s="115"/>
      <c r="Y350" s="75"/>
      <c r="Z350" s="115"/>
      <c r="AA350" s="75"/>
      <c r="AB350" s="75"/>
      <c r="AC350" s="75"/>
      <c r="AD350" s="75"/>
    </row>
    <row r="351" spans="1:30" ht="15">
      <c r="A351" s="75"/>
      <c r="B351" s="75"/>
      <c r="C351" s="75"/>
      <c r="D351" s="75"/>
      <c r="E351" s="75"/>
      <c r="F351" s="75"/>
      <c r="G351" s="75"/>
      <c r="H351" s="75"/>
      <c r="I351" s="75"/>
      <c r="J351" s="115"/>
      <c r="K351" s="75"/>
      <c r="L351" s="115"/>
      <c r="M351" s="75"/>
      <c r="N351" s="115"/>
      <c r="O351" s="75"/>
      <c r="P351" s="115"/>
      <c r="Q351" s="75"/>
      <c r="R351" s="115"/>
      <c r="S351" s="75"/>
      <c r="T351" s="115"/>
      <c r="U351" s="75"/>
      <c r="V351" s="115"/>
      <c r="W351" s="75"/>
      <c r="X351" s="115"/>
      <c r="Y351" s="75"/>
      <c r="Z351" s="115"/>
      <c r="AA351" s="75"/>
      <c r="AB351" s="75"/>
      <c r="AC351" s="75"/>
      <c r="AD351" s="75"/>
    </row>
    <row r="352" spans="1:30" ht="15">
      <c r="A352" s="75"/>
      <c r="B352" s="75"/>
      <c r="C352" s="75"/>
      <c r="D352" s="75"/>
      <c r="E352" s="75"/>
      <c r="F352" s="75"/>
      <c r="G352" s="75"/>
      <c r="H352" s="75"/>
      <c r="I352" s="75"/>
      <c r="J352" s="115"/>
      <c r="K352" s="75"/>
      <c r="L352" s="115"/>
      <c r="M352" s="75"/>
      <c r="N352" s="115"/>
      <c r="O352" s="75"/>
      <c r="P352" s="115"/>
      <c r="Q352" s="75"/>
      <c r="R352" s="115"/>
      <c r="S352" s="75"/>
      <c r="T352" s="115"/>
      <c r="U352" s="75"/>
      <c r="V352" s="115"/>
      <c r="W352" s="75"/>
      <c r="X352" s="115"/>
      <c r="Y352" s="75"/>
      <c r="Z352" s="115"/>
      <c r="AA352" s="75"/>
      <c r="AB352" s="75"/>
      <c r="AC352" s="75"/>
      <c r="AD352" s="75"/>
    </row>
    <row r="353" spans="1:30" ht="15">
      <c r="A353" s="75"/>
      <c r="B353" s="75"/>
      <c r="C353" s="75"/>
      <c r="D353" s="75"/>
      <c r="E353" s="75"/>
      <c r="F353" s="75"/>
      <c r="G353" s="75"/>
      <c r="H353" s="75"/>
      <c r="I353" s="75"/>
      <c r="J353" s="115"/>
      <c r="K353" s="75"/>
      <c r="L353" s="115"/>
      <c r="M353" s="75"/>
      <c r="N353" s="115"/>
      <c r="O353" s="75"/>
      <c r="P353" s="115"/>
      <c r="Q353" s="75"/>
      <c r="R353" s="115"/>
      <c r="S353" s="75"/>
      <c r="T353" s="115"/>
      <c r="U353" s="75"/>
      <c r="V353" s="115"/>
      <c r="W353" s="75"/>
      <c r="X353" s="115"/>
      <c r="Y353" s="75"/>
      <c r="Z353" s="115"/>
      <c r="AA353" s="75"/>
      <c r="AB353" s="75"/>
      <c r="AC353" s="75"/>
      <c r="AD353" s="75"/>
    </row>
    <row r="354" spans="1:30" ht="15">
      <c r="A354" s="75"/>
      <c r="B354" s="75"/>
      <c r="C354" s="75"/>
      <c r="D354" s="75"/>
      <c r="E354" s="75"/>
      <c r="F354" s="75"/>
      <c r="G354" s="75"/>
      <c r="H354" s="75"/>
      <c r="I354" s="75"/>
      <c r="J354" s="115"/>
      <c r="K354" s="75"/>
      <c r="L354" s="115"/>
      <c r="M354" s="75"/>
      <c r="N354" s="115"/>
      <c r="O354" s="75"/>
      <c r="P354" s="115"/>
      <c r="Q354" s="75"/>
      <c r="R354" s="115"/>
      <c r="S354" s="75"/>
      <c r="T354" s="115"/>
      <c r="U354" s="75"/>
      <c r="V354" s="115"/>
      <c r="W354" s="75"/>
      <c r="X354" s="115"/>
      <c r="Y354" s="75"/>
      <c r="Z354" s="115"/>
      <c r="AA354" s="75"/>
      <c r="AB354" s="75"/>
      <c r="AC354" s="75"/>
      <c r="AD354" s="75"/>
    </row>
    <row r="355" spans="1:30" ht="15">
      <c r="A355" s="75"/>
      <c r="B355" s="75"/>
      <c r="C355" s="75"/>
      <c r="D355" s="75"/>
      <c r="E355" s="75"/>
      <c r="F355" s="75"/>
      <c r="G355" s="75"/>
      <c r="H355" s="75"/>
      <c r="I355" s="75"/>
      <c r="J355" s="115"/>
      <c r="K355" s="75"/>
      <c r="L355" s="115"/>
      <c r="M355" s="75"/>
      <c r="N355" s="115"/>
      <c r="O355" s="75"/>
      <c r="P355" s="115"/>
      <c r="Q355" s="75"/>
      <c r="R355" s="115"/>
      <c r="S355" s="75"/>
      <c r="T355" s="115"/>
      <c r="U355" s="75"/>
      <c r="V355" s="115"/>
      <c r="W355" s="75"/>
      <c r="X355" s="115"/>
      <c r="Y355" s="75"/>
      <c r="Z355" s="115"/>
      <c r="AA355" s="75"/>
      <c r="AB355" s="75"/>
      <c r="AC355" s="75"/>
      <c r="AD355" s="75"/>
    </row>
    <row r="356" spans="1:30" ht="15">
      <c r="A356" s="75"/>
      <c r="B356" s="75"/>
      <c r="C356" s="75"/>
      <c r="D356" s="75"/>
      <c r="E356" s="75"/>
      <c r="F356" s="75"/>
      <c r="G356" s="75"/>
      <c r="H356" s="75"/>
      <c r="I356" s="75"/>
      <c r="J356" s="115"/>
      <c r="K356" s="75"/>
      <c r="L356" s="115"/>
      <c r="M356" s="75"/>
      <c r="N356" s="115"/>
      <c r="O356" s="75"/>
      <c r="P356" s="115"/>
      <c r="Q356" s="75"/>
      <c r="R356" s="115"/>
      <c r="S356" s="75"/>
      <c r="T356" s="115"/>
      <c r="U356" s="75"/>
      <c r="V356" s="115"/>
      <c r="W356" s="75"/>
      <c r="X356" s="115"/>
      <c r="Y356" s="75"/>
      <c r="Z356" s="115"/>
      <c r="AA356" s="75"/>
      <c r="AB356" s="75"/>
      <c r="AC356" s="75"/>
      <c r="AD356" s="75"/>
    </row>
    <row r="357" spans="1:30" ht="15">
      <c r="A357" s="75"/>
      <c r="B357" s="75"/>
      <c r="C357" s="75"/>
      <c r="D357" s="75"/>
      <c r="E357" s="75"/>
      <c r="F357" s="75"/>
      <c r="G357" s="75"/>
      <c r="H357" s="75"/>
      <c r="I357" s="75"/>
      <c r="J357" s="115"/>
      <c r="K357" s="75"/>
      <c r="L357" s="115"/>
      <c r="M357" s="75"/>
      <c r="N357" s="115"/>
      <c r="O357" s="75"/>
      <c r="P357" s="115"/>
      <c r="Q357" s="75"/>
      <c r="R357" s="115"/>
      <c r="S357" s="75"/>
      <c r="T357" s="115"/>
      <c r="U357" s="75"/>
      <c r="V357" s="115"/>
      <c r="W357" s="75"/>
      <c r="X357" s="115"/>
      <c r="Y357" s="75"/>
      <c r="Z357" s="115"/>
      <c r="AA357" s="75"/>
      <c r="AB357" s="75"/>
      <c r="AC357" s="75"/>
      <c r="AD357" s="75"/>
    </row>
    <row r="358" spans="1:30" ht="15">
      <c r="A358" s="75"/>
      <c r="B358" s="75"/>
      <c r="C358" s="75"/>
      <c r="D358" s="75"/>
      <c r="E358" s="75"/>
      <c r="F358" s="75"/>
      <c r="G358" s="75"/>
      <c r="H358" s="75"/>
      <c r="I358" s="75"/>
      <c r="J358" s="115"/>
      <c r="K358" s="75"/>
      <c r="L358" s="115"/>
      <c r="M358" s="75"/>
      <c r="N358" s="115"/>
      <c r="O358" s="75"/>
      <c r="P358" s="115"/>
      <c r="Q358" s="75"/>
      <c r="R358" s="115"/>
      <c r="S358" s="75"/>
      <c r="T358" s="115"/>
      <c r="U358" s="75"/>
      <c r="V358" s="115"/>
      <c r="W358" s="75"/>
      <c r="X358" s="115"/>
      <c r="Y358" s="75"/>
      <c r="Z358" s="115"/>
      <c r="AA358" s="75"/>
      <c r="AB358" s="75"/>
      <c r="AC358" s="75"/>
      <c r="AD358" s="75"/>
    </row>
    <row r="359" spans="1:30" ht="15">
      <c r="A359" s="75"/>
      <c r="B359" s="75"/>
      <c r="C359" s="75"/>
      <c r="D359" s="75"/>
      <c r="E359" s="75"/>
      <c r="F359" s="75"/>
      <c r="G359" s="75"/>
      <c r="H359" s="75"/>
      <c r="I359" s="75"/>
      <c r="J359" s="115"/>
      <c r="K359" s="75"/>
      <c r="L359" s="115"/>
      <c r="M359" s="75"/>
      <c r="N359" s="115"/>
      <c r="O359" s="75"/>
      <c r="P359" s="115"/>
      <c r="Q359" s="75"/>
      <c r="R359" s="115"/>
      <c r="S359" s="75"/>
      <c r="T359" s="115"/>
      <c r="U359" s="75"/>
      <c r="V359" s="115"/>
      <c r="W359" s="75"/>
      <c r="X359" s="115"/>
      <c r="Y359" s="75"/>
      <c r="Z359" s="115"/>
      <c r="AA359" s="75"/>
      <c r="AB359" s="75"/>
      <c r="AC359" s="75"/>
      <c r="AD359" s="75"/>
    </row>
    <row r="360" spans="1:30" ht="15">
      <c r="A360" s="75"/>
      <c r="B360" s="75"/>
      <c r="C360" s="75"/>
      <c r="D360" s="75"/>
      <c r="E360" s="75"/>
      <c r="F360" s="75"/>
      <c r="G360" s="75"/>
      <c r="H360" s="75"/>
      <c r="I360" s="75"/>
      <c r="J360" s="115"/>
      <c r="K360" s="75"/>
      <c r="L360" s="115"/>
      <c r="M360" s="75"/>
      <c r="N360" s="115"/>
      <c r="O360" s="75"/>
      <c r="P360" s="115"/>
      <c r="Q360" s="75"/>
      <c r="R360" s="115"/>
      <c r="S360" s="75"/>
      <c r="T360" s="115"/>
      <c r="U360" s="75"/>
      <c r="V360" s="115"/>
      <c r="W360" s="75"/>
      <c r="X360" s="115"/>
      <c r="Y360" s="75"/>
      <c r="Z360" s="115"/>
      <c r="AA360" s="75"/>
      <c r="AB360" s="75"/>
      <c r="AC360" s="75"/>
      <c r="AD360" s="75"/>
    </row>
    <row r="361" spans="1:30" ht="15">
      <c r="A361" s="75"/>
      <c r="B361" s="75"/>
      <c r="C361" s="75"/>
      <c r="D361" s="75"/>
      <c r="E361" s="75"/>
      <c r="F361" s="75"/>
      <c r="G361" s="75"/>
      <c r="H361" s="75"/>
      <c r="I361" s="75"/>
      <c r="J361" s="115"/>
      <c r="K361" s="75"/>
      <c r="L361" s="115"/>
      <c r="M361" s="75"/>
      <c r="N361" s="115"/>
      <c r="O361" s="75"/>
      <c r="P361" s="115"/>
      <c r="Q361" s="75"/>
      <c r="R361" s="115"/>
      <c r="S361" s="75"/>
      <c r="T361" s="115"/>
      <c r="U361" s="75"/>
      <c r="V361" s="115"/>
      <c r="W361" s="75"/>
      <c r="X361" s="115"/>
      <c r="Y361" s="75"/>
      <c r="Z361" s="115"/>
      <c r="AA361" s="75"/>
      <c r="AB361" s="75"/>
      <c r="AC361" s="75"/>
      <c r="AD361" s="75"/>
    </row>
    <row r="362" spans="1:30" ht="15">
      <c r="A362" s="75"/>
      <c r="B362" s="75"/>
      <c r="C362" s="75"/>
      <c r="D362" s="75"/>
      <c r="E362" s="75"/>
      <c r="F362" s="75"/>
      <c r="G362" s="75"/>
      <c r="H362" s="75"/>
      <c r="I362" s="75"/>
      <c r="J362" s="115"/>
      <c r="K362" s="75"/>
      <c r="L362" s="115"/>
      <c r="M362" s="75"/>
      <c r="N362" s="115"/>
      <c r="O362" s="75"/>
      <c r="P362" s="115"/>
      <c r="Q362" s="75"/>
      <c r="R362" s="115"/>
      <c r="S362" s="75"/>
      <c r="T362" s="115"/>
      <c r="U362" s="75"/>
      <c r="V362" s="115"/>
      <c r="W362" s="75"/>
      <c r="X362" s="115"/>
      <c r="Y362" s="75"/>
      <c r="Z362" s="115"/>
      <c r="AA362" s="75"/>
      <c r="AB362" s="75"/>
      <c r="AC362" s="75"/>
      <c r="AD362" s="75"/>
    </row>
    <row r="363" spans="1:30" ht="15">
      <c r="A363" s="75"/>
      <c r="B363" s="75"/>
      <c r="C363" s="75"/>
      <c r="D363" s="75"/>
      <c r="E363" s="75"/>
      <c r="F363" s="75"/>
      <c r="G363" s="75"/>
      <c r="H363" s="75"/>
      <c r="I363" s="75"/>
      <c r="J363" s="115"/>
      <c r="K363" s="75"/>
      <c r="L363" s="115"/>
      <c r="M363" s="75"/>
      <c r="N363" s="115"/>
      <c r="O363" s="75"/>
      <c r="P363" s="115"/>
      <c r="Q363" s="75"/>
      <c r="R363" s="115"/>
      <c r="S363" s="75"/>
      <c r="T363" s="115"/>
      <c r="U363" s="75"/>
      <c r="V363" s="115"/>
      <c r="W363" s="75"/>
      <c r="X363" s="115"/>
      <c r="Y363" s="75"/>
      <c r="Z363" s="115"/>
      <c r="AA363" s="75"/>
      <c r="AB363" s="75"/>
      <c r="AC363" s="75"/>
      <c r="AD363" s="75"/>
    </row>
    <row r="364" spans="1:30" ht="15">
      <c r="A364" s="75"/>
      <c r="B364" s="75"/>
      <c r="C364" s="75"/>
      <c r="D364" s="75"/>
      <c r="E364" s="75"/>
      <c r="F364" s="75"/>
      <c r="G364" s="75"/>
      <c r="H364" s="75"/>
      <c r="I364" s="75"/>
      <c r="J364" s="115"/>
      <c r="K364" s="75"/>
      <c r="L364" s="115"/>
      <c r="M364" s="75"/>
      <c r="N364" s="115"/>
      <c r="O364" s="75"/>
      <c r="P364" s="115"/>
      <c r="Q364" s="75"/>
      <c r="R364" s="115"/>
      <c r="S364" s="75"/>
      <c r="T364" s="115"/>
      <c r="U364" s="75"/>
      <c r="V364" s="115"/>
      <c r="W364" s="75"/>
      <c r="X364" s="115"/>
      <c r="Y364" s="75"/>
      <c r="Z364" s="115"/>
      <c r="AA364" s="75"/>
      <c r="AB364" s="75"/>
      <c r="AC364" s="75"/>
      <c r="AD364" s="75"/>
    </row>
    <row r="365" spans="1:30" ht="15">
      <c r="A365" s="75"/>
      <c r="B365" s="75"/>
      <c r="C365" s="75"/>
      <c r="D365" s="75"/>
      <c r="E365" s="75"/>
      <c r="F365" s="75"/>
      <c r="G365" s="75"/>
      <c r="H365" s="75"/>
      <c r="I365" s="75"/>
      <c r="J365" s="115"/>
      <c r="K365" s="75"/>
      <c r="L365" s="115"/>
      <c r="M365" s="75"/>
      <c r="N365" s="115"/>
      <c r="O365" s="75"/>
      <c r="P365" s="115"/>
      <c r="Q365" s="75"/>
      <c r="R365" s="115"/>
      <c r="S365" s="75"/>
      <c r="T365" s="115"/>
      <c r="U365" s="75"/>
      <c r="V365" s="115"/>
      <c r="W365" s="75"/>
      <c r="X365" s="115"/>
      <c r="Y365" s="75"/>
      <c r="Z365" s="115"/>
      <c r="AA365" s="75"/>
      <c r="AB365" s="75"/>
      <c r="AC365" s="75"/>
      <c r="AD365" s="75"/>
    </row>
    <row r="366" spans="1:30" ht="15">
      <c r="A366" s="75"/>
      <c r="B366" s="75"/>
      <c r="C366" s="75"/>
      <c r="D366" s="75"/>
      <c r="E366" s="75"/>
      <c r="F366" s="75"/>
      <c r="G366" s="75"/>
      <c r="H366" s="75"/>
      <c r="I366" s="75"/>
      <c r="J366" s="115"/>
      <c r="K366" s="75"/>
      <c r="L366" s="115"/>
      <c r="M366" s="75"/>
      <c r="N366" s="115"/>
      <c r="O366" s="75"/>
      <c r="P366" s="115"/>
      <c r="Q366" s="75"/>
      <c r="R366" s="115"/>
      <c r="S366" s="75"/>
      <c r="T366" s="115"/>
      <c r="U366" s="75"/>
      <c r="V366" s="115"/>
      <c r="W366" s="75"/>
      <c r="X366" s="115"/>
      <c r="Y366" s="75"/>
      <c r="Z366" s="115"/>
      <c r="AA366" s="75"/>
      <c r="AB366" s="75"/>
      <c r="AC366" s="75"/>
      <c r="AD366" s="75"/>
    </row>
    <row r="367" spans="1:30" ht="15">
      <c r="A367" s="75"/>
      <c r="B367" s="75"/>
      <c r="C367" s="75"/>
      <c r="D367" s="75"/>
      <c r="E367" s="75"/>
      <c r="F367" s="75"/>
      <c r="G367" s="75"/>
      <c r="H367" s="75"/>
      <c r="I367" s="75"/>
      <c r="J367" s="115"/>
      <c r="K367" s="75"/>
      <c r="L367" s="115"/>
      <c r="M367" s="75"/>
      <c r="N367" s="115"/>
      <c r="O367" s="75"/>
      <c r="P367" s="115"/>
      <c r="Q367" s="75"/>
      <c r="R367" s="115"/>
      <c r="S367" s="75"/>
      <c r="T367" s="115"/>
      <c r="U367" s="75"/>
      <c r="V367" s="115"/>
      <c r="W367" s="75"/>
      <c r="X367" s="115"/>
      <c r="Y367" s="75"/>
      <c r="Z367" s="115"/>
      <c r="AA367" s="75"/>
      <c r="AB367" s="75"/>
      <c r="AC367" s="75"/>
      <c r="AD367" s="75"/>
    </row>
    <row r="368" spans="1:30" ht="15">
      <c r="A368" s="75"/>
      <c r="B368" s="75"/>
      <c r="C368" s="75"/>
      <c r="D368" s="75"/>
      <c r="E368" s="75"/>
      <c r="F368" s="75"/>
      <c r="G368" s="75"/>
      <c r="H368" s="75"/>
      <c r="I368" s="75"/>
      <c r="J368" s="115"/>
      <c r="K368" s="75"/>
      <c r="L368" s="115"/>
      <c r="M368" s="75"/>
      <c r="N368" s="115"/>
      <c r="O368" s="75"/>
      <c r="P368" s="115"/>
      <c r="Q368" s="75"/>
      <c r="R368" s="115"/>
      <c r="S368" s="75"/>
      <c r="T368" s="115"/>
      <c r="U368" s="75"/>
      <c r="V368" s="115"/>
      <c r="W368" s="75"/>
      <c r="X368" s="115"/>
      <c r="Y368" s="75"/>
      <c r="Z368" s="115"/>
      <c r="AA368" s="75"/>
      <c r="AB368" s="75"/>
      <c r="AC368" s="75"/>
      <c r="AD368" s="75"/>
    </row>
    <row r="369" spans="1:30" ht="15">
      <c r="A369" s="75"/>
      <c r="B369" s="75"/>
      <c r="C369" s="75"/>
      <c r="D369" s="75"/>
      <c r="E369" s="75"/>
      <c r="F369" s="75"/>
      <c r="G369" s="75"/>
      <c r="H369" s="75"/>
      <c r="I369" s="75"/>
      <c r="J369" s="115"/>
      <c r="K369" s="75"/>
      <c r="L369" s="115"/>
      <c r="M369" s="75"/>
      <c r="N369" s="115"/>
      <c r="O369" s="75"/>
      <c r="P369" s="115"/>
      <c r="Q369" s="75"/>
      <c r="R369" s="115"/>
      <c r="S369" s="75"/>
      <c r="T369" s="115"/>
      <c r="U369" s="75"/>
      <c r="V369" s="115"/>
      <c r="W369" s="75"/>
      <c r="X369" s="115"/>
      <c r="Y369" s="75"/>
      <c r="Z369" s="115"/>
      <c r="AA369" s="75"/>
      <c r="AB369" s="75"/>
      <c r="AC369" s="75"/>
      <c r="AD369" s="75"/>
    </row>
    <row r="370" spans="1:30" ht="15">
      <c r="A370" s="75"/>
      <c r="B370" s="75"/>
      <c r="C370" s="75"/>
      <c r="D370" s="75"/>
      <c r="E370" s="75"/>
      <c r="F370" s="75"/>
      <c r="G370" s="75"/>
      <c r="H370" s="75"/>
      <c r="I370" s="75"/>
      <c r="J370" s="115"/>
      <c r="K370" s="75"/>
      <c r="L370" s="115"/>
      <c r="M370" s="75"/>
      <c r="N370" s="115"/>
      <c r="O370" s="75"/>
      <c r="P370" s="115"/>
      <c r="Q370" s="75"/>
      <c r="R370" s="115"/>
      <c r="S370" s="75"/>
      <c r="T370" s="115"/>
      <c r="U370" s="75"/>
      <c r="V370" s="115"/>
      <c r="W370" s="75"/>
      <c r="X370" s="115"/>
      <c r="Y370" s="75"/>
      <c r="Z370" s="115"/>
      <c r="AA370" s="75"/>
      <c r="AB370" s="75"/>
      <c r="AC370" s="75"/>
      <c r="AD370" s="75"/>
    </row>
    <row r="371" spans="1:30" ht="15">
      <c r="A371" s="75"/>
      <c r="B371" s="75"/>
      <c r="C371" s="75"/>
      <c r="D371" s="75"/>
      <c r="E371" s="75"/>
      <c r="F371" s="75"/>
      <c r="G371" s="75"/>
      <c r="H371" s="75"/>
      <c r="I371" s="75"/>
      <c r="J371" s="115"/>
      <c r="K371" s="75"/>
      <c r="L371" s="115"/>
      <c r="M371" s="75"/>
      <c r="N371" s="115"/>
      <c r="O371" s="75"/>
      <c r="P371" s="115"/>
      <c r="Q371" s="75"/>
      <c r="R371" s="115"/>
      <c r="S371" s="75"/>
      <c r="T371" s="115"/>
      <c r="U371" s="75"/>
      <c r="V371" s="115"/>
      <c r="W371" s="75"/>
      <c r="X371" s="115"/>
      <c r="Y371" s="75"/>
      <c r="Z371" s="115"/>
      <c r="AA371" s="75"/>
      <c r="AB371" s="75"/>
      <c r="AC371" s="75"/>
      <c r="AD371" s="75"/>
    </row>
    <row r="372" spans="1:30" ht="15">
      <c r="A372" s="75"/>
      <c r="B372" s="75"/>
      <c r="C372" s="75"/>
      <c r="D372" s="75"/>
      <c r="E372" s="75"/>
      <c r="F372" s="75"/>
      <c r="G372" s="75"/>
      <c r="H372" s="75"/>
      <c r="I372" s="75"/>
      <c r="J372" s="115"/>
      <c r="K372" s="75"/>
      <c r="L372" s="115"/>
      <c r="M372" s="75"/>
      <c r="N372" s="115"/>
      <c r="O372" s="75"/>
      <c r="P372" s="115"/>
      <c r="Q372" s="75"/>
      <c r="R372" s="115"/>
      <c r="S372" s="75"/>
      <c r="T372" s="115"/>
      <c r="U372" s="75"/>
      <c r="V372" s="115"/>
      <c r="W372" s="75"/>
      <c r="X372" s="115"/>
      <c r="Y372" s="75"/>
      <c r="Z372" s="115"/>
      <c r="AA372" s="75"/>
      <c r="AB372" s="75"/>
      <c r="AC372" s="75"/>
      <c r="AD372" s="75"/>
    </row>
    <row r="373" spans="1:30" ht="15">
      <c r="A373" s="75"/>
      <c r="B373" s="75"/>
      <c r="C373" s="75"/>
      <c r="D373" s="75"/>
      <c r="E373" s="75"/>
      <c r="F373" s="75"/>
      <c r="G373" s="75"/>
      <c r="H373" s="75"/>
      <c r="I373" s="75"/>
      <c r="J373" s="115"/>
      <c r="K373" s="75"/>
      <c r="L373" s="115"/>
      <c r="M373" s="75"/>
      <c r="N373" s="115"/>
      <c r="O373" s="75"/>
      <c r="P373" s="115"/>
      <c r="Q373" s="75"/>
      <c r="R373" s="115"/>
      <c r="S373" s="75"/>
      <c r="T373" s="115"/>
      <c r="U373" s="75"/>
      <c r="V373" s="115"/>
      <c r="W373" s="75"/>
      <c r="X373" s="115"/>
      <c r="Y373" s="75"/>
      <c r="Z373" s="115"/>
      <c r="AA373" s="75"/>
      <c r="AB373" s="75"/>
      <c r="AC373" s="75"/>
      <c r="AD373" s="75"/>
    </row>
    <row r="374" spans="1:30" ht="15">
      <c r="A374" s="75"/>
      <c r="B374" s="75"/>
      <c r="C374" s="75"/>
      <c r="D374" s="75"/>
      <c r="E374" s="75"/>
      <c r="F374" s="75"/>
      <c r="G374" s="75"/>
      <c r="H374" s="75"/>
      <c r="I374" s="75"/>
      <c r="J374" s="115"/>
      <c r="K374" s="75"/>
      <c r="L374" s="115"/>
      <c r="M374" s="75"/>
      <c r="N374" s="115"/>
      <c r="O374" s="75"/>
      <c r="P374" s="115"/>
      <c r="Q374" s="75"/>
      <c r="R374" s="115"/>
      <c r="S374" s="75"/>
      <c r="T374" s="115"/>
      <c r="U374" s="75"/>
      <c r="V374" s="115"/>
      <c r="W374" s="75"/>
      <c r="X374" s="115"/>
      <c r="Y374" s="75"/>
      <c r="Z374" s="115"/>
      <c r="AA374" s="75"/>
      <c r="AB374" s="75"/>
      <c r="AC374" s="75"/>
      <c r="AD374" s="75"/>
    </row>
    <row r="375" spans="1:30" ht="15">
      <c r="A375" s="75"/>
      <c r="B375" s="75"/>
      <c r="C375" s="75"/>
      <c r="D375" s="75"/>
      <c r="E375" s="75"/>
      <c r="F375" s="75"/>
      <c r="G375" s="75"/>
      <c r="H375" s="75"/>
      <c r="I375" s="75"/>
      <c r="J375" s="115"/>
      <c r="K375" s="75"/>
      <c r="L375" s="115"/>
      <c r="M375" s="75"/>
      <c r="N375" s="115"/>
      <c r="O375" s="75"/>
      <c r="P375" s="115"/>
      <c r="Q375" s="75"/>
      <c r="R375" s="115"/>
      <c r="S375" s="75"/>
      <c r="T375" s="115"/>
      <c r="U375" s="75"/>
      <c r="V375" s="115"/>
      <c r="W375" s="75"/>
      <c r="X375" s="115"/>
      <c r="Y375" s="75"/>
      <c r="Z375" s="115"/>
      <c r="AA375" s="75"/>
      <c r="AB375" s="75"/>
      <c r="AC375" s="75"/>
      <c r="AD375" s="75"/>
    </row>
    <row r="376" spans="1:30" ht="15">
      <c r="A376" s="75"/>
      <c r="B376" s="75"/>
      <c r="C376" s="75"/>
      <c r="D376" s="75"/>
      <c r="E376" s="75"/>
      <c r="F376" s="75"/>
      <c r="G376" s="75"/>
      <c r="H376" s="75"/>
      <c r="I376" s="75"/>
      <c r="J376" s="115"/>
      <c r="K376" s="75"/>
      <c r="L376" s="115"/>
      <c r="M376" s="75"/>
      <c r="N376" s="115"/>
      <c r="O376" s="75"/>
      <c r="P376" s="115"/>
      <c r="Q376" s="75"/>
      <c r="R376" s="115"/>
      <c r="S376" s="75"/>
      <c r="T376" s="115"/>
      <c r="U376" s="75"/>
      <c r="V376" s="115"/>
      <c r="W376" s="75"/>
      <c r="X376" s="115"/>
      <c r="Y376" s="75"/>
      <c r="Z376" s="115"/>
      <c r="AA376" s="75"/>
      <c r="AB376" s="75"/>
      <c r="AC376" s="75"/>
      <c r="AD376" s="75"/>
    </row>
    <row r="377" spans="1:30" ht="15">
      <c r="A377" s="75"/>
      <c r="B377" s="75"/>
      <c r="C377" s="75"/>
      <c r="D377" s="75"/>
      <c r="E377" s="75"/>
      <c r="F377" s="75"/>
      <c r="G377" s="75"/>
      <c r="H377" s="75"/>
      <c r="I377" s="75"/>
      <c r="J377" s="115"/>
      <c r="K377" s="75"/>
      <c r="L377" s="115"/>
      <c r="M377" s="75"/>
      <c r="N377" s="115"/>
      <c r="O377" s="75"/>
      <c r="P377" s="115"/>
      <c r="Q377" s="75"/>
      <c r="R377" s="115"/>
      <c r="S377" s="75"/>
      <c r="T377" s="115"/>
      <c r="U377" s="75"/>
      <c r="V377" s="115"/>
      <c r="W377" s="75"/>
      <c r="X377" s="115"/>
      <c r="Y377" s="75"/>
      <c r="Z377" s="115"/>
      <c r="AA377" s="75"/>
      <c r="AB377" s="75"/>
      <c r="AC377" s="75"/>
      <c r="AD377" s="75"/>
    </row>
  </sheetData>
  <sheetProtection/>
  <mergeCells count="29">
    <mergeCell ref="V65:W65"/>
    <mergeCell ref="X65:Y65"/>
    <mergeCell ref="Z65:AA65"/>
    <mergeCell ref="V4:W4"/>
    <mergeCell ref="X4:Y4"/>
    <mergeCell ref="Z4:AA4"/>
    <mergeCell ref="T4:U4"/>
    <mergeCell ref="J65:K65"/>
    <mergeCell ref="N65:O65"/>
    <mergeCell ref="P65:Q65"/>
    <mergeCell ref="R65:S65"/>
    <mergeCell ref="T65:U65"/>
    <mergeCell ref="L65:M65"/>
    <mergeCell ref="A37:A48"/>
    <mergeCell ref="J4:K4"/>
    <mergeCell ref="L4:M4"/>
    <mergeCell ref="N4:O4"/>
    <mergeCell ref="P4:Q4"/>
    <mergeCell ref="R4:S4"/>
    <mergeCell ref="C78:G78"/>
    <mergeCell ref="C80:G80"/>
    <mergeCell ref="D2:F2"/>
    <mergeCell ref="A50:A55"/>
    <mergeCell ref="A57:A61"/>
    <mergeCell ref="A7:A10"/>
    <mergeCell ref="A12:A18"/>
    <mergeCell ref="A20:A21"/>
    <mergeCell ref="A23:A29"/>
    <mergeCell ref="A31:A35"/>
  </mergeCells>
  <printOptions/>
  <pageMargins left="0.31496062992125984" right="0.35433070866141736" top="0.5118110236220472" bottom="0.3937007874015748" header="0.31496062992125984" footer="0.31496062992125984"/>
  <pageSetup horizontalDpi="600" verticalDpi="600" orientation="landscape" paperSize="8" scale="60" r:id="rId1"/>
  <rowBreaks count="1" manualBreakCount="1">
    <brk id="63" max="255" man="1"/>
  </rowBreaks>
  <ignoredErrors>
    <ignoredError sqref="F7 F12:H12 F20:H20 K20 F31:H31 F57:H57 F37:H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7"/>
  <sheetViews>
    <sheetView zoomScale="70" zoomScaleNormal="70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F23" sqref="F23"/>
    </sheetView>
  </sheetViews>
  <sheetFormatPr defaultColWidth="11.421875" defaultRowHeight="15"/>
  <cols>
    <col min="1" max="1" width="42.140625" style="0" customWidth="1"/>
    <col min="2" max="2" width="11.421875" style="0" customWidth="1"/>
    <col min="3" max="3" width="12.140625" style="0" customWidth="1"/>
    <col min="5" max="5" width="12.7109375" style="0" customWidth="1"/>
    <col min="6" max="6" width="10.57421875" style="0" customWidth="1"/>
    <col min="7" max="7" width="12.140625" style="0" customWidth="1"/>
    <col min="8" max="8" width="9.8515625" style="0" customWidth="1"/>
    <col min="9" max="9" width="11.00390625" style="0" customWidth="1"/>
    <col min="10" max="10" width="11.8515625" style="93" customWidth="1"/>
    <col min="11" max="11" width="11.8515625" style="0" customWidth="1"/>
    <col min="12" max="12" width="11.8515625" style="93" customWidth="1"/>
    <col min="13" max="13" width="11.8515625" style="0" customWidth="1"/>
    <col min="14" max="14" width="11.8515625" style="93" customWidth="1"/>
    <col min="15" max="15" width="11.8515625" style="0" customWidth="1"/>
    <col min="16" max="16" width="9.7109375" style="93" customWidth="1"/>
    <col min="17" max="17" width="8.7109375" style="0" customWidth="1"/>
    <col min="18" max="18" width="9.421875" style="93" customWidth="1"/>
    <col min="19" max="19" width="7.7109375" style="0" customWidth="1"/>
    <col min="20" max="20" width="9.8515625" style="93" customWidth="1"/>
    <col min="21" max="21" width="7.421875" style="0" customWidth="1"/>
    <col min="22" max="22" width="9.8515625" style="93" customWidth="1"/>
    <col min="23" max="23" width="8.140625" style="0" customWidth="1"/>
    <col min="24" max="24" width="10.140625" style="93" customWidth="1"/>
    <col min="25" max="25" width="7.421875" style="0" customWidth="1"/>
    <col min="26" max="26" width="10.00390625" style="93" customWidth="1"/>
    <col min="27" max="27" width="8.57421875" style="0" customWidth="1"/>
  </cols>
  <sheetData>
    <row r="1" spans="1:27" ht="18.75">
      <c r="A1" s="2" t="s">
        <v>169</v>
      </c>
      <c r="B1" s="2"/>
      <c r="C1" s="2"/>
      <c r="D1" s="2"/>
      <c r="E1" s="130">
        <v>41399</v>
      </c>
      <c r="G1" s="2"/>
      <c r="P1" s="118"/>
      <c r="Q1" s="18"/>
      <c r="R1" s="118"/>
      <c r="S1" s="18"/>
      <c r="T1" s="118"/>
      <c r="U1" s="18"/>
      <c r="V1" s="118"/>
      <c r="W1" s="18"/>
      <c r="X1" s="118"/>
      <c r="Y1" s="18"/>
      <c r="Z1" s="118"/>
      <c r="AA1" s="18"/>
    </row>
    <row r="2" spans="1:27" ht="18.75">
      <c r="A2" s="2" t="s">
        <v>92</v>
      </c>
      <c r="B2" s="2"/>
      <c r="C2" s="2"/>
      <c r="D2" s="184" t="s">
        <v>89</v>
      </c>
      <c r="E2" s="185"/>
      <c r="F2" s="186"/>
      <c r="G2" s="58">
        <f>233-COUNTIF('Feuil1 ne pas supprimer'!F4:F236,"0")</f>
        <v>233</v>
      </c>
      <c r="H2" s="59">
        <f>G2/233</f>
        <v>1</v>
      </c>
      <c r="P2" s="118"/>
      <c r="Q2" s="18"/>
      <c r="R2" s="118"/>
      <c r="S2" s="18"/>
      <c r="T2" s="118"/>
      <c r="U2" s="18"/>
      <c r="V2" s="118"/>
      <c r="W2" s="18"/>
      <c r="X2" s="118"/>
      <c r="Y2" s="18"/>
      <c r="Z2" s="118"/>
      <c r="AA2" s="18"/>
    </row>
    <row r="3" spans="1:27" ht="18.75">
      <c r="A3" s="2" t="s">
        <v>179</v>
      </c>
      <c r="B3" s="2"/>
      <c r="C3" s="2"/>
      <c r="D3" s="72"/>
      <c r="E3" s="72"/>
      <c r="F3" s="72"/>
      <c r="G3" s="73" t="s">
        <v>94</v>
      </c>
      <c r="H3" s="74"/>
      <c r="P3" s="118"/>
      <c r="Q3" s="18"/>
      <c r="R3" s="118"/>
      <c r="S3" s="18"/>
      <c r="T3" s="118"/>
      <c r="U3" s="18"/>
      <c r="V3" s="118"/>
      <c r="W3" s="18"/>
      <c r="X3" s="118"/>
      <c r="Y3" s="18"/>
      <c r="Z3" s="118"/>
      <c r="AA3" s="18"/>
    </row>
    <row r="4" spans="1:27" ht="49.5" customHeight="1">
      <c r="A4" s="44"/>
      <c r="B4" s="44"/>
      <c r="C4" s="44"/>
      <c r="D4" s="44"/>
      <c r="E4" s="44"/>
      <c r="F4" s="44"/>
      <c r="G4" s="5"/>
      <c r="H4" s="5"/>
      <c r="I4" s="5"/>
      <c r="J4" s="187" t="str">
        <f>'Bureaux de vote'!J4:K4</f>
        <v>Liste 1 UPLD</v>
      </c>
      <c r="K4" s="188"/>
      <c r="L4" s="189" t="str">
        <f>'Bureaux de vote'!L4:M4</f>
        <v>Liste 2 Tahoeraa Huiraatira</v>
      </c>
      <c r="M4" s="175"/>
      <c r="N4" s="190" t="str">
        <f>'Bureaux de vote'!N4:O4</f>
        <v>Liste 3                                  A Ti'a Porinetia</v>
      </c>
      <c r="O4" s="181"/>
      <c r="P4" s="182"/>
      <c r="Q4" s="183"/>
      <c r="R4" s="182"/>
      <c r="S4" s="183"/>
      <c r="T4" s="182"/>
      <c r="U4" s="183"/>
      <c r="V4" s="182"/>
      <c r="W4" s="183"/>
      <c r="X4" s="182"/>
      <c r="Y4" s="183"/>
      <c r="Z4" s="182"/>
      <c r="AA4" s="183"/>
    </row>
    <row r="5" spans="1:27" ht="72.75" customHeight="1">
      <c r="A5" s="67"/>
      <c r="B5" s="68" t="str">
        <f>'par communes'!B66</f>
        <v>Nb de Communes</v>
      </c>
      <c r="C5" s="68" t="str">
        <f>'par communes'!C66</f>
        <v>Nb. bureaux de vote</v>
      </c>
      <c r="D5" s="68" t="str">
        <f>'par communes'!D66</f>
        <v> Nb. inscrits</v>
      </c>
      <c r="E5" s="68" t="str">
        <f>'par communes'!E66</f>
        <v>Nb. Votants</v>
      </c>
      <c r="F5" s="68" t="str">
        <f>'par communes'!F66</f>
        <v>Abstention</v>
      </c>
      <c r="G5" s="68" t="str">
        <f>'par communes'!G66</f>
        <v>Taux participation</v>
      </c>
      <c r="H5" s="68" t="str">
        <f>'par communes'!H66</f>
        <v>blancs et nuls</v>
      </c>
      <c r="I5" s="66" t="str">
        <f>'par communes'!I66</f>
        <v>Nb. Exprimes</v>
      </c>
      <c r="J5" s="114" t="str">
        <f>'par communes'!J66</f>
        <v>Voix Obtenues</v>
      </c>
      <c r="K5" s="46" t="str">
        <f>'par communes'!K66</f>
        <v>%</v>
      </c>
      <c r="L5" s="114" t="str">
        <f>'par communes'!L66</f>
        <v>Voix Obtenues</v>
      </c>
      <c r="M5" s="46" t="str">
        <f>'par communes'!M66</f>
        <v>%</v>
      </c>
      <c r="N5" s="114" t="str">
        <f>'par communes'!N66</f>
        <v>Voix Obtenues</v>
      </c>
      <c r="O5" s="46" t="str">
        <f>'par communes'!O66</f>
        <v>%</v>
      </c>
      <c r="P5" s="163"/>
      <c r="Q5" s="164"/>
      <c r="R5" s="163"/>
      <c r="S5" s="164"/>
      <c r="T5" s="163"/>
      <c r="U5" s="164"/>
      <c r="V5" s="163"/>
      <c r="W5" s="164"/>
      <c r="X5" s="163"/>
      <c r="Y5" s="164"/>
      <c r="Z5" s="163"/>
      <c r="AA5" s="164"/>
    </row>
    <row r="6" spans="1:27" ht="15">
      <c r="A6" s="62" t="str">
        <f>'par communes'!A67</f>
        <v>1ère SECTION DES ÎLES DU VENT</v>
      </c>
      <c r="B6" s="69">
        <f>'par communes'!B67</f>
        <v>4</v>
      </c>
      <c r="C6" s="69">
        <f>'par communes'!C67</f>
        <v>41</v>
      </c>
      <c r="D6" s="117">
        <f>'par communes'!D67</f>
        <v>48775</v>
      </c>
      <c r="E6" s="117">
        <f>'par communes'!E67</f>
        <v>34048</v>
      </c>
      <c r="F6" s="117">
        <f>'par communes'!F67</f>
        <v>14727</v>
      </c>
      <c r="G6" s="70">
        <f>'par communes'!G67</f>
        <v>69.8062532034854</v>
      </c>
      <c r="H6" s="117">
        <f>'par communes'!H67</f>
        <v>353</v>
      </c>
      <c r="I6" s="100">
        <f>'par communes'!I67</f>
        <v>33695</v>
      </c>
      <c r="J6" s="120">
        <f>'par communes'!J67</f>
        <v>8226</v>
      </c>
      <c r="K6" s="41">
        <f>'par communes'!K67</f>
        <v>24.41311767324529</v>
      </c>
      <c r="L6" s="120">
        <f>'par communes'!L67</f>
        <v>16313</v>
      </c>
      <c r="M6" s="41">
        <f>'par communes'!M67</f>
        <v>48.413711233120644</v>
      </c>
      <c r="N6" s="120">
        <f>'par communes'!N67</f>
        <v>9156</v>
      </c>
      <c r="O6" s="43">
        <f>'par communes'!O67</f>
        <v>27.173171093634068</v>
      </c>
      <c r="P6" s="120"/>
      <c r="Q6" s="38"/>
      <c r="R6" s="120"/>
      <c r="S6" s="38"/>
      <c r="T6" s="120"/>
      <c r="U6" s="38"/>
      <c r="V6" s="120"/>
      <c r="W6" s="38"/>
      <c r="X6" s="120"/>
      <c r="Y6" s="38"/>
      <c r="Z6" s="120"/>
      <c r="AA6" s="38"/>
    </row>
    <row r="7" spans="1:27" ht="15">
      <c r="A7" s="62" t="str">
        <f>'par communes'!A68</f>
        <v>2ème SECTION DES ÎLES DU VENT</v>
      </c>
      <c r="B7" s="69">
        <f>'par communes'!B68</f>
        <v>7</v>
      </c>
      <c r="C7" s="69">
        <f>'par communes'!C68</f>
        <v>48</v>
      </c>
      <c r="D7" s="117">
        <f>'par communes'!D68</f>
        <v>55709</v>
      </c>
      <c r="E7" s="117">
        <f>'par communes'!E68</f>
        <v>38583</v>
      </c>
      <c r="F7" s="117">
        <f>'par communes'!F68</f>
        <v>17126</v>
      </c>
      <c r="G7" s="70">
        <f>'par communes'!G68</f>
        <v>69.25810910265847</v>
      </c>
      <c r="H7" s="117">
        <f>'par communes'!H68</f>
        <v>436</v>
      </c>
      <c r="I7" s="100">
        <f>'par communes'!I68</f>
        <v>38147</v>
      </c>
      <c r="J7" s="120">
        <f>'par communes'!J68</f>
        <v>11496</v>
      </c>
      <c r="K7" s="41">
        <f>'par communes'!K68</f>
        <v>30.136052638477466</v>
      </c>
      <c r="L7" s="120">
        <f>'par communes'!L68</f>
        <v>18361</v>
      </c>
      <c r="M7" s="41">
        <f>'par communes'!M68</f>
        <v>48.13222533882088</v>
      </c>
      <c r="N7" s="120">
        <f>'par communes'!N68</f>
        <v>8290</v>
      </c>
      <c r="O7" s="41">
        <f>'par communes'!O68</f>
        <v>21.731722022701653</v>
      </c>
      <c r="P7" s="120"/>
      <c r="Q7" s="38"/>
      <c r="R7" s="120"/>
      <c r="S7" s="38"/>
      <c r="T7" s="120"/>
      <c r="U7" s="38"/>
      <c r="V7" s="120"/>
      <c r="W7" s="38"/>
      <c r="X7" s="120"/>
      <c r="Y7" s="38"/>
      <c r="Z7" s="120"/>
      <c r="AA7" s="38"/>
    </row>
    <row r="8" spans="1:27" ht="15">
      <c r="A8" s="62" t="str">
        <f>'par communes'!A69</f>
        <v>3ème SECTION DES ÎLES DU VENT</v>
      </c>
      <c r="B8" s="69">
        <f>'par communes'!B69</f>
        <v>2</v>
      </c>
      <c r="C8" s="69">
        <f>'par communes'!C69</f>
        <v>28</v>
      </c>
      <c r="D8" s="117">
        <f>'par communes'!D69</f>
        <v>34994</v>
      </c>
      <c r="E8" s="117">
        <f>'par communes'!E69</f>
        <v>25793</v>
      </c>
      <c r="F8" s="117">
        <f>'par communes'!F69</f>
        <v>9201</v>
      </c>
      <c r="G8" s="70">
        <f>'par communes'!G69</f>
        <v>73.70692118648911</v>
      </c>
      <c r="H8" s="117">
        <f>'par communes'!H69</f>
        <v>289</v>
      </c>
      <c r="I8" s="100">
        <f>'par communes'!I69</f>
        <v>25504</v>
      </c>
      <c r="J8" s="120">
        <f>'par communes'!J69</f>
        <v>8934</v>
      </c>
      <c r="K8" s="41">
        <f>'par communes'!K69</f>
        <v>35.02979924717691</v>
      </c>
      <c r="L8" s="120">
        <f>'par communes'!L69</f>
        <v>9687</v>
      </c>
      <c r="M8" s="41">
        <f>'par communes'!M69</f>
        <v>37.982277289836894</v>
      </c>
      <c r="N8" s="120">
        <f>'par communes'!N69</f>
        <v>6883</v>
      </c>
      <c r="O8" s="41">
        <f>'par communes'!O69</f>
        <v>26.987923462986195</v>
      </c>
      <c r="P8" s="120"/>
      <c r="Q8" s="38"/>
      <c r="R8" s="120"/>
      <c r="S8" s="38"/>
      <c r="T8" s="120"/>
      <c r="U8" s="38"/>
      <c r="V8" s="120"/>
      <c r="W8" s="38"/>
      <c r="X8" s="120"/>
      <c r="Y8" s="38"/>
      <c r="Z8" s="120"/>
      <c r="AA8" s="38"/>
    </row>
    <row r="9" spans="1:27" ht="15">
      <c r="A9" s="62" t="str">
        <f>'par communes'!A70</f>
        <v>SECTION DES ÎLES SOUS LE VENT</v>
      </c>
      <c r="B9" s="69">
        <f>'par communes'!B70</f>
        <v>7</v>
      </c>
      <c r="C9" s="69">
        <f>'par communes'!C70</f>
        <v>34</v>
      </c>
      <c r="D9" s="117">
        <f>'par communes'!D70</f>
        <v>26699</v>
      </c>
      <c r="E9" s="117">
        <f>'par communes'!E70</f>
        <v>20745</v>
      </c>
      <c r="F9" s="117">
        <f>'par communes'!F70</f>
        <v>5954</v>
      </c>
      <c r="G9" s="70">
        <f>'par communes'!G70</f>
        <v>77.69953930858834</v>
      </c>
      <c r="H9" s="117">
        <f>'par communes'!H70</f>
        <v>163</v>
      </c>
      <c r="I9" s="100">
        <f>'par communes'!I70</f>
        <v>20582</v>
      </c>
      <c r="J9" s="120">
        <f>'par communes'!J70</f>
        <v>6032</v>
      </c>
      <c r="K9" s="41">
        <f>'par communes'!K70</f>
        <v>29.307161597512387</v>
      </c>
      <c r="L9" s="120">
        <f>'par communes'!L70</f>
        <v>7245</v>
      </c>
      <c r="M9" s="41">
        <f>'par communes'!M70</f>
        <v>35.20066077154795</v>
      </c>
      <c r="N9" s="120">
        <f>'par communes'!N70</f>
        <v>7305</v>
      </c>
      <c r="O9" s="41">
        <f>'par communes'!O70</f>
        <v>35.49217763093966</v>
      </c>
      <c r="P9" s="120"/>
      <c r="Q9" s="38"/>
      <c r="R9" s="120"/>
      <c r="S9" s="38"/>
      <c r="T9" s="120"/>
      <c r="U9" s="38"/>
      <c r="V9" s="120"/>
      <c r="W9" s="38"/>
      <c r="X9" s="120"/>
      <c r="Y9" s="38"/>
      <c r="Z9" s="120"/>
      <c r="AA9" s="38"/>
    </row>
    <row r="10" spans="1:27" ht="15">
      <c r="A10" s="62" t="str">
        <f>'par communes'!A71</f>
        <v>SECTION DES TUAMOTU OUEST</v>
      </c>
      <c r="B10" s="69">
        <f>'par communes'!B71</f>
        <v>5</v>
      </c>
      <c r="C10" s="69">
        <f>'par communes'!C71</f>
        <v>17</v>
      </c>
      <c r="D10" s="117">
        <f>'par communes'!D71</f>
        <v>7495</v>
      </c>
      <c r="E10" s="117">
        <f>'par communes'!E71</f>
        <v>5663</v>
      </c>
      <c r="F10" s="117">
        <f>'par communes'!F71</f>
        <v>1832</v>
      </c>
      <c r="G10" s="70">
        <f>'par communes'!G71</f>
        <v>75.55703802535024</v>
      </c>
      <c r="H10" s="117">
        <f>'par communes'!H71</f>
        <v>47</v>
      </c>
      <c r="I10" s="100">
        <f>'par communes'!I71</f>
        <v>5616</v>
      </c>
      <c r="J10" s="120">
        <f>'par communes'!J71</f>
        <v>1705</v>
      </c>
      <c r="K10" s="41">
        <f>'par communes'!K71</f>
        <v>30.35968660968661</v>
      </c>
      <c r="L10" s="120">
        <f>'par communes'!L71</f>
        <v>2885</v>
      </c>
      <c r="M10" s="41">
        <f>'par communes'!M71</f>
        <v>51.37108262108262</v>
      </c>
      <c r="N10" s="120">
        <f>'par communes'!N71</f>
        <v>1026</v>
      </c>
      <c r="O10" s="41">
        <f>'par communes'!O71</f>
        <v>18.269230769230766</v>
      </c>
      <c r="P10" s="120"/>
      <c r="Q10" s="38"/>
      <c r="R10" s="120"/>
      <c r="S10" s="38"/>
      <c r="T10" s="120"/>
      <c r="U10" s="38"/>
      <c r="V10" s="120"/>
      <c r="W10" s="38"/>
      <c r="X10" s="120"/>
      <c r="Y10" s="38"/>
      <c r="Z10" s="120"/>
      <c r="AA10" s="38"/>
    </row>
    <row r="11" spans="1:27" ht="15">
      <c r="A11" s="62" t="str">
        <f>'par communes'!A72</f>
        <v>SECTION DES TUAMOTU EST ET GAMBIER</v>
      </c>
      <c r="B11" s="69">
        <f>'par communes'!B72</f>
        <v>12</v>
      </c>
      <c r="C11" s="69">
        <f>'par communes'!C72</f>
        <v>26</v>
      </c>
      <c r="D11" s="117">
        <f>'par communes'!D72</f>
        <v>5676</v>
      </c>
      <c r="E11" s="117">
        <f>'par communes'!E72</f>
        <v>4405</v>
      </c>
      <c r="F11" s="117">
        <f>'par communes'!F72</f>
        <v>1271</v>
      </c>
      <c r="G11" s="70">
        <f>'par communes'!G72</f>
        <v>77.60747004933052</v>
      </c>
      <c r="H11" s="117">
        <f>'par communes'!H72</f>
        <v>66</v>
      </c>
      <c r="I11" s="100">
        <f>'par communes'!I72</f>
        <v>4339</v>
      </c>
      <c r="J11" s="120">
        <f>'par communes'!J72</f>
        <v>918</v>
      </c>
      <c r="K11" s="41">
        <f>'par communes'!K72</f>
        <v>21.15694860566951</v>
      </c>
      <c r="L11" s="120">
        <f>'par communes'!L72</f>
        <v>2619</v>
      </c>
      <c r="M11" s="41">
        <f>'par communes'!M72</f>
        <v>60.35952984558654</v>
      </c>
      <c r="N11" s="120">
        <f>'par communes'!N72</f>
        <v>802</v>
      </c>
      <c r="O11" s="41">
        <f>'par communes'!O72</f>
        <v>18.48352154874395</v>
      </c>
      <c r="P11" s="120"/>
      <c r="Q11" s="38"/>
      <c r="R11" s="120"/>
      <c r="S11" s="38"/>
      <c r="T11" s="120"/>
      <c r="U11" s="38"/>
      <c r="V11" s="120"/>
      <c r="W11" s="38"/>
      <c r="X11" s="120"/>
      <c r="Y11" s="38"/>
      <c r="Z11" s="120"/>
      <c r="AA11" s="38"/>
    </row>
    <row r="12" spans="1:27" ht="15">
      <c r="A12" s="62" t="str">
        <f>'par communes'!A73</f>
        <v>SECTION DES MARQUISES</v>
      </c>
      <c r="B12" s="69">
        <f>'par communes'!B73</f>
        <v>6</v>
      </c>
      <c r="C12" s="69">
        <f>'par communes'!C73</f>
        <v>25</v>
      </c>
      <c r="D12" s="117">
        <f>'par communes'!D73</f>
        <v>7096</v>
      </c>
      <c r="E12" s="117">
        <f>'par communes'!E73</f>
        <v>5906</v>
      </c>
      <c r="F12" s="117">
        <f>'par communes'!F73</f>
        <v>1190</v>
      </c>
      <c r="G12" s="70">
        <f>'par communes'!G73</f>
        <v>83.22998872604283</v>
      </c>
      <c r="H12" s="117">
        <f>'par communes'!H73</f>
        <v>35</v>
      </c>
      <c r="I12" s="100">
        <f>'par communes'!I73</f>
        <v>5871</v>
      </c>
      <c r="J12" s="120">
        <f>'par communes'!J73</f>
        <v>1732</v>
      </c>
      <c r="K12" s="41">
        <f>'par communes'!K73</f>
        <v>29.50093680803952</v>
      </c>
      <c r="L12" s="120">
        <f>'par communes'!L73</f>
        <v>2616</v>
      </c>
      <c r="M12" s="41">
        <f>'par communes'!M73</f>
        <v>44.55799693408278</v>
      </c>
      <c r="N12" s="120">
        <f>'par communes'!N73</f>
        <v>1523</v>
      </c>
      <c r="O12" s="41">
        <f>'par communes'!O73</f>
        <v>25.941066257877704</v>
      </c>
      <c r="P12" s="120"/>
      <c r="Q12" s="38"/>
      <c r="R12" s="120"/>
      <c r="S12" s="38"/>
      <c r="T12" s="120"/>
      <c r="U12" s="38"/>
      <c r="V12" s="120"/>
      <c r="W12" s="38"/>
      <c r="X12" s="120"/>
      <c r="Y12" s="38"/>
      <c r="Z12" s="120"/>
      <c r="AA12" s="38"/>
    </row>
    <row r="13" spans="1:27" ht="15">
      <c r="A13" s="62" t="str">
        <f>'par communes'!A74</f>
        <v>SECTION DES AUSTRALES</v>
      </c>
      <c r="B13" s="69">
        <f>'par communes'!B74</f>
        <v>5</v>
      </c>
      <c r="C13" s="69">
        <f>'par communes'!C74</f>
        <v>14</v>
      </c>
      <c r="D13" s="117">
        <f>'par communes'!D74</f>
        <v>5355</v>
      </c>
      <c r="E13" s="117">
        <f>'par communes'!E74</f>
        <v>4471</v>
      </c>
      <c r="F13" s="117">
        <f>'par communes'!F74</f>
        <v>884</v>
      </c>
      <c r="G13" s="70">
        <f>'par communes'!G74</f>
        <v>83.4920634920635</v>
      </c>
      <c r="H13" s="117">
        <f>'par communes'!H74</f>
        <v>30</v>
      </c>
      <c r="I13" s="100">
        <f>'par communes'!I74</f>
        <v>4441</v>
      </c>
      <c r="J13" s="120">
        <f>'par communes'!J74</f>
        <v>1391</v>
      </c>
      <c r="K13" s="41">
        <f>'par communes'!K74</f>
        <v>31.32177437514073</v>
      </c>
      <c r="L13" s="120">
        <f>'par communes'!L74</f>
        <v>2614</v>
      </c>
      <c r="M13" s="41">
        <f>'par communes'!M74</f>
        <v>58.86061697815808</v>
      </c>
      <c r="N13" s="120">
        <f>'par communes'!N74</f>
        <v>436</v>
      </c>
      <c r="O13" s="41">
        <f>'par communes'!O74</f>
        <v>9.817608646701194</v>
      </c>
      <c r="P13" s="120"/>
      <c r="Q13" s="38"/>
      <c r="R13" s="120"/>
      <c r="S13" s="38"/>
      <c r="T13" s="120"/>
      <c r="U13" s="38"/>
      <c r="V13" s="120"/>
      <c r="W13" s="38"/>
      <c r="X13" s="120"/>
      <c r="Y13" s="38"/>
      <c r="Z13" s="120"/>
      <c r="AA13" s="38"/>
    </row>
    <row r="14" spans="1:27" ht="15.75" thickBot="1">
      <c r="A14" s="39"/>
      <c r="B14" s="36"/>
      <c r="C14" s="36"/>
      <c r="D14" s="118"/>
      <c r="E14" s="118"/>
      <c r="F14" s="118"/>
      <c r="G14" s="37"/>
      <c r="H14" s="118"/>
      <c r="I14" s="119"/>
      <c r="J14" s="118"/>
      <c r="K14" s="40"/>
      <c r="L14" s="118"/>
      <c r="M14" s="42"/>
      <c r="N14" s="118"/>
      <c r="O14" s="42"/>
      <c r="P14" s="118"/>
      <c r="Q14" s="37"/>
      <c r="R14" s="118"/>
      <c r="S14" s="37"/>
      <c r="T14" s="118"/>
      <c r="U14" s="37"/>
      <c r="V14" s="118"/>
      <c r="W14" s="37"/>
      <c r="X14" s="118"/>
      <c r="Y14" s="37"/>
      <c r="Z14" s="118"/>
      <c r="AA14" s="37"/>
    </row>
    <row r="15" spans="1:27" ht="15.75" thickBot="1">
      <c r="A15" s="47" t="str">
        <f>'par communes'!A76</f>
        <v>CIRCONSCRIPTION POLYNESIE FRANÇAISE</v>
      </c>
      <c r="B15" s="48">
        <f>'par communes'!B76</f>
        <v>48</v>
      </c>
      <c r="C15" s="48">
        <f>'par communes'!C76</f>
        <v>233</v>
      </c>
      <c r="D15" s="96">
        <f>'par communes'!D76</f>
        <v>191799</v>
      </c>
      <c r="E15" s="96">
        <f>'par communes'!E76</f>
        <v>139614</v>
      </c>
      <c r="F15" s="96">
        <f>'par communes'!F76</f>
        <v>52185</v>
      </c>
      <c r="G15" s="49">
        <f>'par communes'!G76</f>
        <v>72.79182894592778</v>
      </c>
      <c r="H15" s="96">
        <f>'par communes'!H76</f>
        <v>1419</v>
      </c>
      <c r="I15" s="102">
        <f>'par communes'!I76</f>
        <v>138195</v>
      </c>
      <c r="J15" s="96">
        <f>'par communes'!J76</f>
        <v>40434</v>
      </c>
      <c r="K15" s="50">
        <f>'par communes'!K76</f>
        <v>29.258656246608055</v>
      </c>
      <c r="L15" s="96">
        <f>'par communes'!L76</f>
        <v>62340</v>
      </c>
      <c r="M15" s="50">
        <f>'par communes'!M76</f>
        <v>45.110170411375236</v>
      </c>
      <c r="N15" s="96">
        <f>'par communes'!N76</f>
        <v>35421</v>
      </c>
      <c r="O15" s="50">
        <f>'par communes'!O76</f>
        <v>25.631173342016716</v>
      </c>
      <c r="P15" s="120"/>
      <c r="Q15" s="38"/>
      <c r="R15" s="120"/>
      <c r="S15" s="38"/>
      <c r="T15" s="120"/>
      <c r="U15" s="38"/>
      <c r="V15" s="120"/>
      <c r="W15" s="38"/>
      <c r="X15" s="120"/>
      <c r="Y15" s="38"/>
      <c r="Z15" s="120"/>
      <c r="AA15" s="38"/>
    </row>
    <row r="16" spans="1:26" s="22" customFormat="1" ht="15">
      <c r="A16" s="36"/>
      <c r="B16" s="36"/>
      <c r="C16" s="36"/>
      <c r="D16" s="36"/>
      <c r="E16" s="36"/>
      <c r="F16" s="36"/>
      <c r="G16" s="38"/>
      <c r="H16" s="36"/>
      <c r="I16" s="36"/>
      <c r="J16" s="120"/>
      <c r="K16" s="36"/>
      <c r="L16" s="120"/>
      <c r="M16" s="36"/>
      <c r="N16" s="120"/>
      <c r="O16" s="36"/>
      <c r="P16" s="120"/>
      <c r="Q16" s="36"/>
      <c r="R16" s="120"/>
      <c r="S16" s="36"/>
      <c r="T16" s="120"/>
      <c r="U16" s="36"/>
      <c r="V16" s="122"/>
      <c r="W16" s="35"/>
      <c r="X16" s="123"/>
      <c r="Z16" s="123"/>
    </row>
    <row r="17" spans="1:23" ht="15.75">
      <c r="A17" s="18"/>
      <c r="B17" s="18"/>
      <c r="C17" s="173" t="s">
        <v>168</v>
      </c>
      <c r="D17" s="173"/>
      <c r="E17" s="173"/>
      <c r="F17" s="173"/>
      <c r="G17" s="173"/>
      <c r="H17" s="139">
        <f>G15</f>
        <v>72.79182894592778</v>
      </c>
      <c r="I17" s="18"/>
      <c r="J17" s="118"/>
      <c r="K17" s="18"/>
      <c r="L17" s="118"/>
      <c r="M17" s="18"/>
      <c r="N17" s="118"/>
      <c r="O17" s="18"/>
      <c r="P17" s="118"/>
      <c r="Q17" s="18"/>
      <c r="R17" s="118"/>
      <c r="S17" s="18"/>
      <c r="T17" s="118"/>
      <c r="U17" s="18"/>
      <c r="V17" s="121"/>
      <c r="W17" s="17"/>
    </row>
    <row r="18" spans="1:23" ht="15.75">
      <c r="A18" s="18"/>
      <c r="B18" s="18"/>
      <c r="C18" s="18"/>
      <c r="D18" s="140"/>
      <c r="E18" s="140"/>
      <c r="F18" s="140"/>
      <c r="G18" s="140"/>
      <c r="H18" s="140"/>
      <c r="I18" s="18"/>
      <c r="J18" s="118"/>
      <c r="K18" s="18"/>
      <c r="L18" s="118"/>
      <c r="M18" s="18"/>
      <c r="N18" s="118"/>
      <c r="O18" s="18"/>
      <c r="P18" s="118"/>
      <c r="Q18" s="18"/>
      <c r="R18" s="118"/>
      <c r="S18" s="18"/>
      <c r="T18" s="118"/>
      <c r="U18" s="18"/>
      <c r="V18" s="121"/>
      <c r="W18" s="17"/>
    </row>
    <row r="19" spans="1:23" ht="15.75">
      <c r="A19" s="18"/>
      <c r="B19" s="18"/>
      <c r="C19" s="173" t="s">
        <v>167</v>
      </c>
      <c r="D19" s="173"/>
      <c r="E19" s="173"/>
      <c r="F19" s="173"/>
      <c r="G19" s="173"/>
      <c r="H19" s="139">
        <f>'Bureaux de vote'!H304</f>
        <v>72.05199192905073</v>
      </c>
      <c r="I19" s="18"/>
      <c r="J19" s="118"/>
      <c r="K19" s="172"/>
      <c r="L19" s="118"/>
      <c r="M19" s="18"/>
      <c r="N19" s="118"/>
      <c r="O19" s="18"/>
      <c r="P19" s="118"/>
      <c r="Q19" s="18"/>
      <c r="R19" s="118"/>
      <c r="S19" s="18"/>
      <c r="T19" s="118"/>
      <c r="U19" s="18"/>
      <c r="V19" s="121"/>
      <c r="W19" s="17"/>
    </row>
    <row r="20" spans="1:23" ht="15">
      <c r="A20" s="17"/>
      <c r="B20" s="17"/>
      <c r="C20" s="17"/>
      <c r="D20" s="17"/>
      <c r="E20" s="17"/>
      <c r="F20" s="17"/>
      <c r="G20" s="17"/>
      <c r="H20" s="17"/>
      <c r="I20" s="17"/>
      <c r="J20" s="121"/>
      <c r="K20" s="17"/>
      <c r="L20" s="121"/>
      <c r="M20" s="17"/>
      <c r="N20" s="121"/>
      <c r="O20" s="17"/>
      <c r="P20" s="121"/>
      <c r="Q20" s="17"/>
      <c r="R20" s="121"/>
      <c r="S20" s="17"/>
      <c r="T20" s="121"/>
      <c r="U20" s="17"/>
      <c r="V20" s="121"/>
      <c r="W20" s="17"/>
    </row>
    <row r="37" ht="15">
      <c r="M37" s="93"/>
    </row>
  </sheetData>
  <sheetProtection/>
  <mergeCells count="12">
    <mergeCell ref="D2:F2"/>
    <mergeCell ref="J4:K4"/>
    <mergeCell ref="L4:M4"/>
    <mergeCell ref="N4:O4"/>
    <mergeCell ref="P4:Q4"/>
    <mergeCell ref="R4:S4"/>
    <mergeCell ref="C17:G17"/>
    <mergeCell ref="C19:G19"/>
    <mergeCell ref="T4:U4"/>
    <mergeCell ref="V4:W4"/>
    <mergeCell ref="X4:Y4"/>
    <mergeCell ref="Z4:AA4"/>
  </mergeCells>
  <printOptions/>
  <pageMargins left="0.17" right="0.26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5"/>
  <sheetViews>
    <sheetView zoomScale="55" zoomScaleNormal="55" zoomScalePageLayoutView="0" workbookViewId="0" topLeftCell="A1">
      <selection activeCell="A3" sqref="A3"/>
    </sheetView>
  </sheetViews>
  <sheetFormatPr defaultColWidth="11.421875" defaultRowHeight="15"/>
  <cols>
    <col min="1" max="1" width="26.7109375" style="0" customWidth="1"/>
    <col min="2" max="2" width="11.140625" style="0" customWidth="1"/>
    <col min="3" max="3" width="11.28125" style="0" customWidth="1"/>
    <col min="4" max="5" width="9.28125" style="0" customWidth="1"/>
    <col min="6" max="6" width="9.421875" style="0" customWidth="1"/>
    <col min="7" max="7" width="9.8515625" style="0" customWidth="1"/>
    <col min="8" max="8" width="11.421875" style="0" customWidth="1"/>
    <col min="9" max="9" width="10.57421875" style="0" customWidth="1"/>
    <col min="10" max="10" width="9.57421875" style="0" customWidth="1"/>
    <col min="11" max="11" width="10.8515625" style="0" customWidth="1"/>
    <col min="12" max="12" width="10.28125" style="0" customWidth="1"/>
    <col min="13" max="13" width="9.7109375" style="0" customWidth="1"/>
    <col min="14" max="14" width="10.140625" style="0" customWidth="1"/>
    <col min="15" max="15" width="9.8515625" style="0" customWidth="1"/>
    <col min="16" max="16" width="10.8515625" style="0" customWidth="1"/>
    <col min="17" max="17" width="8.8515625" style="0" customWidth="1"/>
    <col min="18" max="19" width="9.8515625" style="0" customWidth="1"/>
  </cols>
  <sheetData>
    <row r="1" spans="1:10" ht="18.75">
      <c r="A1" s="2" t="s">
        <v>169</v>
      </c>
      <c r="B1" s="2"/>
      <c r="C1" s="2"/>
      <c r="D1" s="2"/>
      <c r="E1" s="2"/>
      <c r="G1" s="2"/>
      <c r="I1" s="191">
        <v>41399</v>
      </c>
      <c r="J1" s="191"/>
    </row>
    <row r="2" spans="1:8" ht="18.75">
      <c r="A2" s="2" t="s">
        <v>92</v>
      </c>
      <c r="B2" s="2"/>
      <c r="C2" s="2"/>
      <c r="D2" s="194" t="s">
        <v>89</v>
      </c>
      <c r="E2" s="195"/>
      <c r="F2" s="196"/>
      <c r="G2" s="58">
        <f>233-COUNTIF('Feuil1 ne pas supprimer'!F4:F236,"0")</f>
        <v>233</v>
      </c>
      <c r="H2" s="59">
        <f>'par section et circo PF'!H2</f>
        <v>1</v>
      </c>
    </row>
    <row r="3" spans="1:8" ht="18.75">
      <c r="A3" s="2" t="s">
        <v>179</v>
      </c>
      <c r="B3" s="2"/>
      <c r="C3" s="2"/>
      <c r="D3" s="72"/>
      <c r="E3" s="72"/>
      <c r="F3" s="72"/>
      <c r="G3" s="73" t="s">
        <v>94</v>
      </c>
      <c r="H3" s="74"/>
    </row>
    <row r="5" spans="1:19" ht="15.75" thickBo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1:19" ht="29.25" customHeight="1" thickBot="1" thickTop="1">
      <c r="A6" s="77"/>
      <c r="B6" s="199" t="s">
        <v>112</v>
      </c>
      <c r="C6" s="200"/>
      <c r="D6" s="197" t="s">
        <v>113</v>
      </c>
      <c r="E6" s="198"/>
      <c r="F6" s="197" t="s">
        <v>114</v>
      </c>
      <c r="G6" s="198"/>
      <c r="H6" s="197" t="s">
        <v>115</v>
      </c>
      <c r="I6" s="198"/>
      <c r="J6" s="197" t="s">
        <v>116</v>
      </c>
      <c r="K6" s="198"/>
      <c r="L6" s="197" t="s">
        <v>117</v>
      </c>
      <c r="M6" s="198"/>
      <c r="N6" s="197" t="s">
        <v>118</v>
      </c>
      <c r="O6" s="198"/>
      <c r="P6" s="197" t="s">
        <v>119</v>
      </c>
      <c r="Q6" s="198"/>
      <c r="R6" s="192" t="s">
        <v>121</v>
      </c>
      <c r="S6" s="193"/>
    </row>
    <row r="7" spans="1:19" ht="29.25" customHeight="1" thickBot="1" thickTop="1">
      <c r="A7" s="169" t="s">
        <v>173</v>
      </c>
      <c r="B7" s="78" t="s">
        <v>120</v>
      </c>
      <c r="C7" s="79" t="s">
        <v>5</v>
      </c>
      <c r="D7" s="78" t="s">
        <v>120</v>
      </c>
      <c r="E7" s="79" t="s">
        <v>5</v>
      </c>
      <c r="F7" s="78" t="s">
        <v>120</v>
      </c>
      <c r="G7" s="79" t="s">
        <v>5</v>
      </c>
      <c r="H7" s="78" t="s">
        <v>120</v>
      </c>
      <c r="I7" s="79" t="s">
        <v>5</v>
      </c>
      <c r="J7" s="78" t="s">
        <v>120</v>
      </c>
      <c r="K7" s="79" t="s">
        <v>5</v>
      </c>
      <c r="L7" s="78" t="s">
        <v>120</v>
      </c>
      <c r="M7" s="79" t="s">
        <v>5</v>
      </c>
      <c r="N7" s="78" t="s">
        <v>120</v>
      </c>
      <c r="O7" s="79" t="s">
        <v>5</v>
      </c>
      <c r="P7" s="78" t="s">
        <v>120</v>
      </c>
      <c r="Q7" s="79" t="s">
        <v>5</v>
      </c>
      <c r="R7" s="81" t="s">
        <v>120</v>
      </c>
      <c r="S7" s="82" t="s">
        <v>5</v>
      </c>
    </row>
    <row r="8" spans="1:19" ht="32.25" customHeight="1" thickBot="1" thickTop="1">
      <c r="A8" s="87" t="s">
        <v>174</v>
      </c>
      <c r="B8" s="124">
        <f>'par section et circo PF'!J6</f>
        <v>8226</v>
      </c>
      <c r="C8" s="80">
        <f>'par section et circo PF'!K6</f>
        <v>24.41311767324529</v>
      </c>
      <c r="D8" s="124">
        <f>'par section et circo PF'!J7</f>
        <v>11496</v>
      </c>
      <c r="E8" s="80">
        <f>'par section et circo PF'!K7</f>
        <v>30.136052638477466</v>
      </c>
      <c r="F8" s="124">
        <f>'par section et circo PF'!J8</f>
        <v>8934</v>
      </c>
      <c r="G8" s="80">
        <f>'par section et circo PF'!K8</f>
        <v>35.02979924717691</v>
      </c>
      <c r="H8" s="124">
        <f>'par section et circo PF'!J9</f>
        <v>6032</v>
      </c>
      <c r="I8" s="80">
        <f>'par section et circo PF'!K9</f>
        <v>29.307161597512387</v>
      </c>
      <c r="J8" s="124">
        <f>'par section et circo PF'!J10</f>
        <v>1705</v>
      </c>
      <c r="K8" s="80">
        <f>'par section et circo PF'!K10</f>
        <v>30.35968660968661</v>
      </c>
      <c r="L8" s="124">
        <f>'par section et circo PF'!J11</f>
        <v>918</v>
      </c>
      <c r="M8" s="80">
        <f>'par section et circo PF'!K11</f>
        <v>21.15694860566951</v>
      </c>
      <c r="N8" s="124">
        <f>'par section et circo PF'!J12</f>
        <v>1732</v>
      </c>
      <c r="O8" s="80">
        <f>'par section et circo PF'!K12</f>
        <v>29.50093680803952</v>
      </c>
      <c r="P8" s="124">
        <f>'par section et circo PF'!J13</f>
        <v>1391</v>
      </c>
      <c r="Q8" s="80">
        <f>'par section et circo PF'!K13</f>
        <v>31.32177437514073</v>
      </c>
      <c r="R8" s="127">
        <f>'par section et circo PF'!J15</f>
        <v>40434</v>
      </c>
      <c r="S8" s="83">
        <f>'par section et circo PF'!K15</f>
        <v>29.258656246608055</v>
      </c>
    </row>
    <row r="9" spans="1:19" ht="29.25" customHeight="1" thickBot="1" thickTop="1">
      <c r="A9" s="89" t="s">
        <v>175</v>
      </c>
      <c r="B9" s="125">
        <f>'Bureaux de vote'!L290</f>
        <v>16313</v>
      </c>
      <c r="C9" s="86">
        <f>'par section et circo PF'!M6</f>
        <v>48.413711233120644</v>
      </c>
      <c r="D9" s="125">
        <f>'Bureaux de vote'!L291</f>
        <v>18361</v>
      </c>
      <c r="E9" s="86">
        <f>'par section et circo PF'!M7</f>
        <v>48.13222533882088</v>
      </c>
      <c r="F9" s="125">
        <f>'Bureaux de vote'!L292</f>
        <v>9687</v>
      </c>
      <c r="G9" s="86">
        <f>'par section et circo PF'!M8</f>
        <v>37.982277289836894</v>
      </c>
      <c r="H9" s="125">
        <f>'Bureaux de vote'!L293</f>
        <v>7245</v>
      </c>
      <c r="I9" s="86">
        <f>'par section et circo PF'!M9</f>
        <v>35.20066077154795</v>
      </c>
      <c r="J9" s="125">
        <f>'Bureaux de vote'!L294</f>
        <v>2885</v>
      </c>
      <c r="K9" s="86">
        <f>'par section et circo PF'!M10</f>
        <v>51.37108262108262</v>
      </c>
      <c r="L9" s="125">
        <f>'Bureaux de vote'!L295</f>
        <v>2619</v>
      </c>
      <c r="M9" s="86">
        <f>'par section et circo PF'!M11</f>
        <v>60.35952984558654</v>
      </c>
      <c r="N9" s="125">
        <f>'Bureaux de vote'!L296</f>
        <v>2616</v>
      </c>
      <c r="O9" s="86">
        <f>'par section et circo PF'!M12</f>
        <v>44.55799693408278</v>
      </c>
      <c r="P9" s="125">
        <f>'Bureaux de vote'!L297</f>
        <v>2614</v>
      </c>
      <c r="Q9" s="86">
        <f>'par section et circo PF'!M13</f>
        <v>58.86061697815808</v>
      </c>
      <c r="R9" s="128">
        <f>'par section et circo PF'!L15</f>
        <v>62340</v>
      </c>
      <c r="S9" s="84">
        <f>'par section et circo PF'!M15</f>
        <v>45.110170411375236</v>
      </c>
    </row>
    <row r="10" spans="1:19" ht="32.25" customHeight="1" thickBot="1" thickTop="1">
      <c r="A10" s="170" t="s">
        <v>176</v>
      </c>
      <c r="B10" s="171">
        <f>'Bureaux de vote'!N290</f>
        <v>9156</v>
      </c>
      <c r="C10" s="88">
        <f>'par section et circo PF'!O6</f>
        <v>27.173171093634068</v>
      </c>
      <c r="D10" s="126">
        <f>'Bureaux de vote'!N291</f>
        <v>8290</v>
      </c>
      <c r="E10" s="88">
        <f>'par section et circo PF'!O7</f>
        <v>21.731722022701653</v>
      </c>
      <c r="F10" s="126">
        <f>'Bureaux de vote'!N292</f>
        <v>6883</v>
      </c>
      <c r="G10" s="88">
        <f>'par section et circo PF'!O8</f>
        <v>26.987923462986195</v>
      </c>
      <c r="H10" s="126">
        <f>'Bureaux de vote'!N293</f>
        <v>7305</v>
      </c>
      <c r="I10" s="88">
        <f>'par section et circo PF'!O9</f>
        <v>35.49217763093966</v>
      </c>
      <c r="J10" s="126">
        <f>'Bureaux de vote'!N294</f>
        <v>1026</v>
      </c>
      <c r="K10" s="88">
        <f>'par section et circo PF'!O10</f>
        <v>18.269230769230766</v>
      </c>
      <c r="L10" s="126">
        <f>'Bureaux de vote'!N295</f>
        <v>802</v>
      </c>
      <c r="M10" s="88">
        <f>'par section et circo PF'!O11</f>
        <v>18.48352154874395</v>
      </c>
      <c r="N10" s="126">
        <f>'Bureaux de vote'!N296</f>
        <v>1523</v>
      </c>
      <c r="O10" s="88">
        <f>'par section et circo PF'!O12</f>
        <v>25.941066257877704</v>
      </c>
      <c r="P10" s="126">
        <f>'Bureaux de vote'!N297</f>
        <v>436</v>
      </c>
      <c r="Q10" s="88">
        <f>'par section et circo PF'!O13</f>
        <v>9.817608646701194</v>
      </c>
      <c r="R10" s="129">
        <f>'par section et circo PF'!N15</f>
        <v>35421</v>
      </c>
      <c r="S10" s="85">
        <f>'par section et circo PF'!O15</f>
        <v>25.631173342016716</v>
      </c>
    </row>
    <row r="11" ht="15.75" thickTop="1"/>
    <row r="13" spans="1:11" ht="15.75">
      <c r="A13" s="75"/>
      <c r="B13" s="173" t="s">
        <v>168</v>
      </c>
      <c r="C13" s="173"/>
      <c r="D13" s="173"/>
      <c r="E13" s="173"/>
      <c r="F13" s="173"/>
      <c r="G13" s="139">
        <f>'Bureaux de vote'!H302</f>
        <v>72.79182894592778</v>
      </c>
      <c r="H13" s="75"/>
      <c r="I13" s="75"/>
      <c r="J13" s="75"/>
      <c r="K13" s="75"/>
    </row>
    <row r="14" spans="1:11" ht="15.75">
      <c r="A14" s="75"/>
      <c r="B14" s="75"/>
      <c r="C14" s="140"/>
      <c r="D14" s="140"/>
      <c r="E14" s="140"/>
      <c r="F14" s="140"/>
      <c r="G14" s="140"/>
      <c r="H14" s="75"/>
      <c r="I14" s="75"/>
      <c r="J14" s="75"/>
      <c r="K14" s="75"/>
    </row>
    <row r="15" spans="1:11" ht="15.75">
      <c r="A15" s="75"/>
      <c r="B15" s="173" t="s">
        <v>167</v>
      </c>
      <c r="C15" s="173"/>
      <c r="D15" s="173"/>
      <c r="E15" s="173"/>
      <c r="F15" s="173"/>
      <c r="G15" s="139">
        <f>'Bureaux de vote'!H304</f>
        <v>72.05199192905073</v>
      </c>
      <c r="H15" s="75"/>
      <c r="I15" s="75"/>
      <c r="J15" s="18"/>
      <c r="K15" s="75"/>
    </row>
    <row r="16" spans="1:11" ht="1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ht="1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ht="1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1" ht="1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1:11" ht="1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1:11" ht="1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 ht="1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1:11" ht="1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" ht="1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60" ht="15">
      <c r="K60" t="s">
        <v>162</v>
      </c>
    </row>
    <row r="65" ht="15">
      <c r="S65" t="s">
        <v>162</v>
      </c>
    </row>
  </sheetData>
  <sheetProtection/>
  <mergeCells count="13">
    <mergeCell ref="H6:I6"/>
    <mergeCell ref="J6:K6"/>
    <mergeCell ref="L6:M6"/>
    <mergeCell ref="B13:F13"/>
    <mergeCell ref="B15:F15"/>
    <mergeCell ref="I1:J1"/>
    <mergeCell ref="R6:S6"/>
    <mergeCell ref="D2:F2"/>
    <mergeCell ref="N6:O6"/>
    <mergeCell ref="P6:Q6"/>
    <mergeCell ref="B6:C6"/>
    <mergeCell ref="D6:E6"/>
    <mergeCell ref="F6:G6"/>
  </mergeCells>
  <printOptions horizontalCentered="1" verticalCentered="1"/>
  <pageMargins left="0.7086614173228347" right="0.7086614173228347" top="0.44" bottom="0.52" header="0.31496062992125984" footer="0.31496062992125984"/>
  <pageSetup horizontalDpi="600" verticalDpi="600" orientation="landscape" paperSize="8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11.421875" defaultRowHeight="15"/>
  <sheetData>
    <row r="1" spans="1:5" ht="15">
      <c r="A1" s="201" t="s">
        <v>163</v>
      </c>
      <c r="B1" s="201"/>
      <c r="C1" s="201"/>
      <c r="D1" s="201"/>
      <c r="E1" s="201"/>
    </row>
    <row r="2" ht="15">
      <c r="A2" t="s">
        <v>164</v>
      </c>
    </row>
    <row r="3" ht="15">
      <c r="A3" t="s">
        <v>165</v>
      </c>
    </row>
    <row r="4" ht="15">
      <c r="A4" t="s">
        <v>166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MOAL Thierry</dc:creator>
  <cp:keywords/>
  <dc:description/>
  <cp:lastModifiedBy>election</cp:lastModifiedBy>
  <cp:lastPrinted>2013-05-06T08:30:50Z</cp:lastPrinted>
  <dcterms:created xsi:type="dcterms:W3CDTF">2013-03-22T00:50:25Z</dcterms:created>
  <dcterms:modified xsi:type="dcterms:W3CDTF">2013-05-06T08:36:27Z</dcterms:modified>
  <cp:category/>
  <cp:version/>
  <cp:contentType/>
  <cp:contentStatus/>
</cp:coreProperties>
</file>