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checkCompatibility="1" defaultThemeVersion="124226"/>
  <bookViews>
    <workbookView xWindow="14505" yWindow="-15" windowWidth="14310" windowHeight="12855" tabRatio="734" activeTab="5"/>
  </bookViews>
  <sheets>
    <sheet name="Export" sheetId="7" r:id="rId1"/>
    <sheet name="DATA" sheetId="8" r:id="rId2"/>
    <sheet name="Bureaux de vote" sheetId="1" r:id="rId3"/>
    <sheet name="par communes" sheetId="2" r:id="rId4"/>
    <sheet name="par section et circo PF" sheetId="3" r:id="rId5"/>
    <sheet name="Par section et circo PF V 2" sheetId="5" r:id="rId6"/>
    <sheet name="Feuil1" sheetId="6" r:id="rId7"/>
  </sheets>
  <definedNames>
    <definedName name="_xlnm.Print_Titles" localSheetId="2">'Bureaux de vote'!$A:$J,'Bureaux de vote'!$1:$5</definedName>
    <definedName name="_xlnm.Print_Titles" localSheetId="4">'par section et circo PF'!$A:$J</definedName>
  </definedNames>
  <calcPr calcId="145621"/>
</workbook>
</file>

<file path=xl/calcChain.xml><?xml version="1.0" encoding="utf-8"?>
<calcChain xmlns="http://schemas.openxmlformats.org/spreadsheetml/2006/main">
  <c r="C11" i="2" l="1"/>
  <c r="C6" i="2"/>
  <c r="C14" i="1"/>
  <c r="L1" i="8"/>
  <c r="M1" i="8"/>
  <c r="N1" i="8"/>
  <c r="O1" i="8"/>
  <c r="P1" i="8"/>
  <c r="K1" i="8"/>
  <c r="H293" i="1" l="1"/>
  <c r="C13" i="3"/>
  <c r="C12" i="3"/>
  <c r="C11" i="3"/>
  <c r="C10" i="3"/>
  <c r="C9" i="3"/>
  <c r="C8" i="3"/>
  <c r="C300" i="1"/>
  <c r="C299" i="1"/>
  <c r="C298" i="1"/>
  <c r="C297" i="1"/>
  <c r="C296" i="1"/>
  <c r="B296" i="1"/>
  <c r="C56" i="2"/>
  <c r="C49" i="2"/>
  <c r="C36" i="2"/>
  <c r="C30" i="2"/>
  <c r="C22" i="2"/>
  <c r="C19" i="2"/>
  <c r="I1" i="5" l="1"/>
  <c r="A1" i="5"/>
  <c r="E1" i="3"/>
  <c r="A1" i="3"/>
  <c r="E1" i="2"/>
  <c r="D64" i="2" s="1"/>
  <c r="A1" i="2"/>
  <c r="A64" i="2" s="1"/>
  <c r="V293" i="1"/>
  <c r="C289" i="1"/>
  <c r="C290" i="1"/>
  <c r="C288" i="1"/>
  <c r="C285" i="1"/>
  <c r="C286" i="1"/>
  <c r="C284" i="1"/>
  <c r="C281" i="1"/>
  <c r="C282" i="1"/>
  <c r="C280" i="1"/>
  <c r="C278" i="1"/>
  <c r="C274" i="1"/>
  <c r="C275" i="1"/>
  <c r="C276" i="1"/>
  <c r="C273" i="1"/>
  <c r="C267" i="1"/>
  <c r="C268" i="1"/>
  <c r="C269" i="1"/>
  <c r="C270" i="1"/>
  <c r="C271" i="1"/>
  <c r="C266" i="1"/>
  <c r="C264" i="1"/>
  <c r="C263" i="1"/>
  <c r="C259" i="1"/>
  <c r="C260" i="1"/>
  <c r="C261" i="1"/>
  <c r="C258" i="1"/>
  <c r="C253" i="1"/>
  <c r="C254" i="1"/>
  <c r="C255" i="1"/>
  <c r="C256" i="1"/>
  <c r="C252" i="1"/>
  <c r="C246" i="1"/>
  <c r="C247" i="1"/>
  <c r="C248" i="1"/>
  <c r="C249" i="1"/>
  <c r="C250" i="1"/>
  <c r="C245" i="1"/>
  <c r="C243" i="1"/>
  <c r="C242" i="1"/>
  <c r="C240" i="1"/>
  <c r="C239" i="1"/>
  <c r="C237" i="1"/>
  <c r="C235" i="1"/>
  <c r="C234" i="1"/>
  <c r="C232" i="1"/>
  <c r="C229" i="1"/>
  <c r="C230" i="1"/>
  <c r="C228" i="1"/>
  <c r="C226" i="1"/>
  <c r="C225" i="1"/>
  <c r="C220" i="1"/>
  <c r="C221" i="1"/>
  <c r="C222" i="1"/>
  <c r="C223" i="1"/>
  <c r="C219" i="1"/>
  <c r="C217" i="1"/>
  <c r="C216" i="1"/>
  <c r="C213" i="1"/>
  <c r="C214" i="1"/>
  <c r="C212" i="1"/>
  <c r="C210" i="1"/>
  <c r="C208" i="1"/>
  <c r="C207" i="1"/>
  <c r="C205" i="1"/>
  <c r="C204" i="1"/>
  <c r="C202" i="1"/>
  <c r="C201" i="1"/>
  <c r="C196" i="1"/>
  <c r="C197" i="1"/>
  <c r="C198" i="1"/>
  <c r="C199" i="1"/>
  <c r="C195" i="1"/>
  <c r="C193" i="1"/>
  <c r="C192" i="1"/>
  <c r="C187" i="1"/>
  <c r="C188" i="1"/>
  <c r="C189" i="1"/>
  <c r="C190" i="1"/>
  <c r="C186" i="1"/>
  <c r="C183" i="1"/>
  <c r="C184" i="1"/>
  <c r="C182" i="1"/>
  <c r="C179" i="1"/>
  <c r="C180" i="1"/>
  <c r="C178" i="1"/>
  <c r="C173" i="1"/>
  <c r="C174" i="1"/>
  <c r="C175" i="1"/>
  <c r="C176" i="1"/>
  <c r="C172" i="1"/>
  <c r="C168" i="1"/>
  <c r="C169" i="1"/>
  <c r="C170" i="1"/>
  <c r="C167" i="1"/>
  <c r="C159" i="1"/>
  <c r="C160" i="1"/>
  <c r="C161" i="1"/>
  <c r="C162" i="1"/>
  <c r="C163" i="1"/>
  <c r="C164" i="1"/>
  <c r="C165" i="1"/>
  <c r="C158" i="1"/>
  <c r="C156" i="1"/>
  <c r="C148" i="1"/>
  <c r="C149" i="1"/>
  <c r="C150" i="1"/>
  <c r="C151" i="1"/>
  <c r="C152" i="1"/>
  <c r="C153" i="1"/>
  <c r="C154" i="1"/>
  <c r="C147" i="1"/>
  <c r="C142" i="1"/>
  <c r="C143" i="1"/>
  <c r="C144" i="1"/>
  <c r="C145" i="1"/>
  <c r="C141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25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10" i="1"/>
  <c r="C106" i="1"/>
  <c r="C107" i="1"/>
  <c r="C108" i="1"/>
  <c r="C105" i="1"/>
  <c r="C102" i="1"/>
  <c r="C103" i="1"/>
  <c r="C101" i="1"/>
  <c r="C93" i="1"/>
  <c r="C94" i="1"/>
  <c r="C95" i="1"/>
  <c r="C96" i="1"/>
  <c r="C97" i="1"/>
  <c r="C98" i="1"/>
  <c r="C99" i="1"/>
  <c r="C92" i="1"/>
  <c r="C85" i="1"/>
  <c r="C86" i="1"/>
  <c r="C87" i="1"/>
  <c r="C88" i="1"/>
  <c r="C89" i="1"/>
  <c r="C90" i="1"/>
  <c r="C84" i="1"/>
  <c r="C76" i="1"/>
  <c r="C77" i="1"/>
  <c r="C78" i="1"/>
  <c r="C79" i="1"/>
  <c r="C80" i="1"/>
  <c r="C81" i="1"/>
  <c r="C82" i="1"/>
  <c r="C75" i="1"/>
  <c r="C62" i="1"/>
  <c r="C63" i="1"/>
  <c r="C64" i="1"/>
  <c r="C65" i="1"/>
  <c r="C66" i="1"/>
  <c r="C67" i="1"/>
  <c r="C68" i="1"/>
  <c r="C69" i="1"/>
  <c r="C70" i="1"/>
  <c r="C71" i="1"/>
  <c r="C72" i="1"/>
  <c r="C73" i="1"/>
  <c r="C61" i="1"/>
  <c r="C53" i="1"/>
  <c r="C54" i="1"/>
  <c r="C55" i="1"/>
  <c r="C56" i="1"/>
  <c r="C57" i="1"/>
  <c r="C58" i="1"/>
  <c r="C59" i="1"/>
  <c r="C52" i="1"/>
  <c r="C42" i="1"/>
  <c r="C43" i="1"/>
  <c r="C44" i="1"/>
  <c r="C45" i="1"/>
  <c r="C46" i="1"/>
  <c r="C47" i="1"/>
  <c r="C48" i="1"/>
  <c r="C49" i="1"/>
  <c r="C50" i="1"/>
  <c r="C41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5" i="1"/>
  <c r="C15" i="1"/>
  <c r="C16" i="1"/>
  <c r="C17" i="1"/>
  <c r="C18" i="1"/>
  <c r="C19" i="1"/>
  <c r="C20" i="1"/>
  <c r="C21" i="1"/>
  <c r="C22" i="1"/>
  <c r="C23" i="1"/>
  <c r="C8" i="1"/>
  <c r="C9" i="1"/>
  <c r="C10" i="1"/>
  <c r="C11" i="1"/>
  <c r="C12" i="1"/>
  <c r="C7" i="1"/>
  <c r="U4" i="1" l="1"/>
  <c r="S4" i="1"/>
  <c r="Q4" i="1"/>
  <c r="O4" i="1"/>
  <c r="M4" i="1"/>
  <c r="K4" i="1"/>
  <c r="D4" i="8"/>
  <c r="D8" i="1" s="1"/>
  <c r="E4" i="8"/>
  <c r="E8" i="1" s="1"/>
  <c r="F4" i="8"/>
  <c r="F8" i="1" s="1"/>
  <c r="G4" i="8"/>
  <c r="H4" i="8"/>
  <c r="H8" i="1" s="1"/>
  <c r="I4" i="8"/>
  <c r="I8" i="1" s="1"/>
  <c r="J4" i="8"/>
  <c r="J8" i="1" s="1"/>
  <c r="K4" i="8"/>
  <c r="K8" i="1" s="1"/>
  <c r="L4" i="8"/>
  <c r="M8" i="1" s="1"/>
  <c r="M4" i="8"/>
  <c r="O8" i="1" s="1"/>
  <c r="N4" i="8"/>
  <c r="Q8" i="1" s="1"/>
  <c r="O4" i="8"/>
  <c r="S8" i="1" s="1"/>
  <c r="P4" i="8"/>
  <c r="U8" i="1" s="1"/>
  <c r="D5" i="8"/>
  <c r="D9" i="1" s="1"/>
  <c r="E5" i="8"/>
  <c r="E9" i="1" s="1"/>
  <c r="F5" i="8"/>
  <c r="F9" i="1" s="1"/>
  <c r="G5" i="8"/>
  <c r="H5" i="8"/>
  <c r="H9" i="1" s="1"/>
  <c r="I5" i="8"/>
  <c r="I9" i="1" s="1"/>
  <c r="J5" i="8"/>
  <c r="J9" i="1" s="1"/>
  <c r="K5" i="8"/>
  <c r="K9" i="1" s="1"/>
  <c r="L5" i="8"/>
  <c r="M9" i="1" s="1"/>
  <c r="M5" i="8"/>
  <c r="O9" i="1" s="1"/>
  <c r="N5" i="8"/>
  <c r="Q9" i="1" s="1"/>
  <c r="O5" i="8"/>
  <c r="S9" i="1" s="1"/>
  <c r="P5" i="8"/>
  <c r="U9" i="1" s="1"/>
  <c r="D6" i="8"/>
  <c r="D10" i="1" s="1"/>
  <c r="E6" i="8"/>
  <c r="E10" i="1" s="1"/>
  <c r="F6" i="8"/>
  <c r="F10" i="1" s="1"/>
  <c r="G6" i="8"/>
  <c r="H6" i="8"/>
  <c r="H10" i="1" s="1"/>
  <c r="I6" i="8"/>
  <c r="I10" i="1" s="1"/>
  <c r="J6" i="8"/>
  <c r="J10" i="1" s="1"/>
  <c r="K6" i="8"/>
  <c r="K10" i="1" s="1"/>
  <c r="L6" i="8"/>
  <c r="M10" i="1" s="1"/>
  <c r="M6" i="8"/>
  <c r="O10" i="1" s="1"/>
  <c r="N6" i="8"/>
  <c r="Q10" i="1" s="1"/>
  <c r="O6" i="8"/>
  <c r="S10" i="1" s="1"/>
  <c r="P6" i="8"/>
  <c r="U10" i="1" s="1"/>
  <c r="D7" i="8"/>
  <c r="D11" i="1" s="1"/>
  <c r="E7" i="8"/>
  <c r="E11" i="1" s="1"/>
  <c r="F7" i="8"/>
  <c r="F11" i="1" s="1"/>
  <c r="G7" i="8"/>
  <c r="H7" i="8"/>
  <c r="H11" i="1" s="1"/>
  <c r="I7" i="8"/>
  <c r="I11" i="1" s="1"/>
  <c r="J7" i="8"/>
  <c r="J11" i="1" s="1"/>
  <c r="K7" i="8"/>
  <c r="K11" i="1" s="1"/>
  <c r="L7" i="8"/>
  <c r="M11" i="1" s="1"/>
  <c r="M7" i="8"/>
  <c r="O11" i="1" s="1"/>
  <c r="N7" i="8"/>
  <c r="Q11" i="1" s="1"/>
  <c r="O7" i="8"/>
  <c r="S11" i="1" s="1"/>
  <c r="P7" i="8"/>
  <c r="U11" i="1" s="1"/>
  <c r="D8" i="8"/>
  <c r="D12" i="1" s="1"/>
  <c r="E8" i="8"/>
  <c r="E12" i="1" s="1"/>
  <c r="F8" i="8"/>
  <c r="F12" i="1" s="1"/>
  <c r="G8" i="8"/>
  <c r="H8" i="8"/>
  <c r="H12" i="1" s="1"/>
  <c r="I8" i="8"/>
  <c r="I12" i="1" s="1"/>
  <c r="J8" i="8"/>
  <c r="J12" i="1" s="1"/>
  <c r="K8" i="8"/>
  <c r="K12" i="1" s="1"/>
  <c r="L8" i="8"/>
  <c r="M12" i="1" s="1"/>
  <c r="M8" i="8"/>
  <c r="O12" i="1" s="1"/>
  <c r="N8" i="8"/>
  <c r="Q12" i="1" s="1"/>
  <c r="O8" i="8"/>
  <c r="S12" i="1" s="1"/>
  <c r="P8" i="8"/>
  <c r="U12" i="1" s="1"/>
  <c r="D9" i="8"/>
  <c r="D14" i="1" s="1"/>
  <c r="E9" i="8"/>
  <c r="E14" i="1" s="1"/>
  <c r="F9" i="8"/>
  <c r="F14" i="1" s="1"/>
  <c r="G9" i="8"/>
  <c r="H9" i="8"/>
  <c r="H14" i="1" s="1"/>
  <c r="I9" i="8"/>
  <c r="I14" i="1" s="1"/>
  <c r="J9" i="8"/>
  <c r="J14" i="1" s="1"/>
  <c r="K9" i="8"/>
  <c r="K14" i="1" s="1"/>
  <c r="L9" i="8"/>
  <c r="M14" i="1" s="1"/>
  <c r="M9" i="8"/>
  <c r="O14" i="1" s="1"/>
  <c r="N9" i="8"/>
  <c r="Q14" i="1" s="1"/>
  <c r="O9" i="8"/>
  <c r="S14" i="1" s="1"/>
  <c r="P9" i="8"/>
  <c r="U14" i="1" s="1"/>
  <c r="D10" i="8"/>
  <c r="D15" i="1" s="1"/>
  <c r="E10" i="8"/>
  <c r="E15" i="1" s="1"/>
  <c r="F10" i="8"/>
  <c r="F15" i="1" s="1"/>
  <c r="G10" i="8"/>
  <c r="H10" i="8"/>
  <c r="H15" i="1" s="1"/>
  <c r="I10" i="8"/>
  <c r="I15" i="1" s="1"/>
  <c r="J10" i="8"/>
  <c r="J15" i="1" s="1"/>
  <c r="K10" i="8"/>
  <c r="K15" i="1" s="1"/>
  <c r="L10" i="8"/>
  <c r="M15" i="1" s="1"/>
  <c r="M10" i="8"/>
  <c r="O15" i="1" s="1"/>
  <c r="N10" i="8"/>
  <c r="Q15" i="1" s="1"/>
  <c r="O10" i="8"/>
  <c r="S15" i="1" s="1"/>
  <c r="P10" i="8"/>
  <c r="U15" i="1" s="1"/>
  <c r="D11" i="8"/>
  <c r="D16" i="1" s="1"/>
  <c r="E11" i="8"/>
  <c r="E16" i="1" s="1"/>
  <c r="F11" i="8"/>
  <c r="F16" i="1" s="1"/>
  <c r="G11" i="8"/>
  <c r="H11" i="8"/>
  <c r="H16" i="1" s="1"/>
  <c r="I11" i="8"/>
  <c r="I16" i="1" s="1"/>
  <c r="J11" i="8"/>
  <c r="J16" i="1" s="1"/>
  <c r="K11" i="8"/>
  <c r="K16" i="1" s="1"/>
  <c r="L11" i="8"/>
  <c r="M16" i="1" s="1"/>
  <c r="M11" i="8"/>
  <c r="O16" i="1" s="1"/>
  <c r="N11" i="8"/>
  <c r="Q16" i="1" s="1"/>
  <c r="O11" i="8"/>
  <c r="S16" i="1" s="1"/>
  <c r="P11" i="8"/>
  <c r="U16" i="1" s="1"/>
  <c r="D12" i="8"/>
  <c r="D17" i="1" s="1"/>
  <c r="E12" i="8"/>
  <c r="E17" i="1" s="1"/>
  <c r="F12" i="8"/>
  <c r="F17" i="1" s="1"/>
  <c r="G12" i="8"/>
  <c r="H12" i="8"/>
  <c r="H17" i="1" s="1"/>
  <c r="I12" i="8"/>
  <c r="I17" i="1" s="1"/>
  <c r="J12" i="8"/>
  <c r="J17" i="1" s="1"/>
  <c r="K12" i="8"/>
  <c r="K17" i="1" s="1"/>
  <c r="L12" i="8"/>
  <c r="M17" i="1" s="1"/>
  <c r="M12" i="8"/>
  <c r="O17" i="1" s="1"/>
  <c r="N12" i="8"/>
  <c r="Q17" i="1" s="1"/>
  <c r="O12" i="8"/>
  <c r="S17" i="1" s="1"/>
  <c r="P12" i="8"/>
  <c r="U17" i="1" s="1"/>
  <c r="D13" i="8"/>
  <c r="D18" i="1" s="1"/>
  <c r="E13" i="8"/>
  <c r="E18" i="1" s="1"/>
  <c r="F13" i="8"/>
  <c r="F18" i="1" s="1"/>
  <c r="G13" i="8"/>
  <c r="H13" i="8"/>
  <c r="H18" i="1" s="1"/>
  <c r="I13" i="8"/>
  <c r="I18" i="1" s="1"/>
  <c r="J13" i="8"/>
  <c r="J18" i="1" s="1"/>
  <c r="K13" i="8"/>
  <c r="K18" i="1" s="1"/>
  <c r="L13" i="8"/>
  <c r="M18" i="1" s="1"/>
  <c r="M13" i="8"/>
  <c r="O18" i="1" s="1"/>
  <c r="N13" i="8"/>
  <c r="Q18" i="1" s="1"/>
  <c r="O13" i="8"/>
  <c r="S18" i="1" s="1"/>
  <c r="P13" i="8"/>
  <c r="U18" i="1" s="1"/>
  <c r="D14" i="8"/>
  <c r="D19" i="1" s="1"/>
  <c r="E14" i="8"/>
  <c r="E19" i="1" s="1"/>
  <c r="F14" i="8"/>
  <c r="F19" i="1" s="1"/>
  <c r="G14" i="8"/>
  <c r="H14" i="8"/>
  <c r="H19" i="1" s="1"/>
  <c r="I14" i="8"/>
  <c r="I19" i="1" s="1"/>
  <c r="J14" i="8"/>
  <c r="J19" i="1" s="1"/>
  <c r="K14" i="8"/>
  <c r="K19" i="1" s="1"/>
  <c r="L14" i="8"/>
  <c r="M19" i="1" s="1"/>
  <c r="M14" i="8"/>
  <c r="O19" i="1" s="1"/>
  <c r="N14" i="8"/>
  <c r="Q19" i="1" s="1"/>
  <c r="O14" i="8"/>
  <c r="S19" i="1" s="1"/>
  <c r="P14" i="8"/>
  <c r="U19" i="1" s="1"/>
  <c r="D15" i="8"/>
  <c r="D20" i="1" s="1"/>
  <c r="E15" i="8"/>
  <c r="E20" i="1" s="1"/>
  <c r="F15" i="8"/>
  <c r="F20" i="1" s="1"/>
  <c r="G15" i="8"/>
  <c r="H15" i="8"/>
  <c r="H20" i="1" s="1"/>
  <c r="I15" i="8"/>
  <c r="I20" i="1" s="1"/>
  <c r="J15" i="8"/>
  <c r="J20" i="1" s="1"/>
  <c r="K15" i="8"/>
  <c r="K20" i="1" s="1"/>
  <c r="L15" i="8"/>
  <c r="M20" i="1" s="1"/>
  <c r="M15" i="8"/>
  <c r="O20" i="1" s="1"/>
  <c r="N15" i="8"/>
  <c r="Q20" i="1" s="1"/>
  <c r="O15" i="8"/>
  <c r="S20" i="1" s="1"/>
  <c r="P15" i="8"/>
  <c r="U20" i="1" s="1"/>
  <c r="D16" i="8"/>
  <c r="D21" i="1" s="1"/>
  <c r="E16" i="8"/>
  <c r="E21" i="1" s="1"/>
  <c r="F16" i="8"/>
  <c r="F21" i="1" s="1"/>
  <c r="G16" i="8"/>
  <c r="H16" i="8"/>
  <c r="H21" i="1" s="1"/>
  <c r="I16" i="8"/>
  <c r="I21" i="1" s="1"/>
  <c r="J16" i="8"/>
  <c r="J21" i="1" s="1"/>
  <c r="K16" i="8"/>
  <c r="K21" i="1" s="1"/>
  <c r="L16" i="8"/>
  <c r="M21" i="1" s="1"/>
  <c r="M16" i="8"/>
  <c r="O21" i="1" s="1"/>
  <c r="N16" i="8"/>
  <c r="Q21" i="1" s="1"/>
  <c r="O16" i="8"/>
  <c r="S21" i="1" s="1"/>
  <c r="P16" i="8"/>
  <c r="U21" i="1" s="1"/>
  <c r="D17" i="8"/>
  <c r="D22" i="1" s="1"/>
  <c r="E17" i="8"/>
  <c r="E22" i="1" s="1"/>
  <c r="F17" i="8"/>
  <c r="F22" i="1" s="1"/>
  <c r="G17" i="8"/>
  <c r="H17" i="8"/>
  <c r="H22" i="1" s="1"/>
  <c r="I17" i="8"/>
  <c r="I22" i="1" s="1"/>
  <c r="J17" i="8"/>
  <c r="J22" i="1" s="1"/>
  <c r="K17" i="8"/>
  <c r="K22" i="1" s="1"/>
  <c r="L17" i="8"/>
  <c r="M22" i="1" s="1"/>
  <c r="M17" i="8"/>
  <c r="O22" i="1" s="1"/>
  <c r="N17" i="8"/>
  <c r="Q22" i="1" s="1"/>
  <c r="O17" i="8"/>
  <c r="S22" i="1" s="1"/>
  <c r="P17" i="8"/>
  <c r="U22" i="1" s="1"/>
  <c r="D18" i="8"/>
  <c r="D23" i="1" s="1"/>
  <c r="E18" i="8"/>
  <c r="E23" i="1" s="1"/>
  <c r="F18" i="8"/>
  <c r="F23" i="1" s="1"/>
  <c r="G18" i="8"/>
  <c r="H18" i="8"/>
  <c r="H23" i="1" s="1"/>
  <c r="I18" i="8"/>
  <c r="I23" i="1" s="1"/>
  <c r="J18" i="8"/>
  <c r="J23" i="1" s="1"/>
  <c r="K18" i="8"/>
  <c r="K23" i="1" s="1"/>
  <c r="L18" i="8"/>
  <c r="M23" i="1" s="1"/>
  <c r="M18" i="8"/>
  <c r="O23" i="1" s="1"/>
  <c r="N18" i="8"/>
  <c r="Q23" i="1" s="1"/>
  <c r="O18" i="8"/>
  <c r="S23" i="1" s="1"/>
  <c r="P18" i="8"/>
  <c r="U23" i="1" s="1"/>
  <c r="D19" i="8"/>
  <c r="D25" i="1" s="1"/>
  <c r="E19" i="8"/>
  <c r="E25" i="1" s="1"/>
  <c r="F19" i="8"/>
  <c r="F25" i="1" s="1"/>
  <c r="G19" i="8"/>
  <c r="H19" i="8"/>
  <c r="H25" i="1" s="1"/>
  <c r="I19" i="8"/>
  <c r="I25" i="1" s="1"/>
  <c r="J19" i="8"/>
  <c r="J25" i="1" s="1"/>
  <c r="K19" i="8"/>
  <c r="K25" i="1" s="1"/>
  <c r="L19" i="8"/>
  <c r="M25" i="1" s="1"/>
  <c r="M19" i="8"/>
  <c r="O25" i="1" s="1"/>
  <c r="N19" i="8"/>
  <c r="Q25" i="1" s="1"/>
  <c r="O19" i="8"/>
  <c r="S25" i="1" s="1"/>
  <c r="P19" i="8"/>
  <c r="U25" i="1" s="1"/>
  <c r="D20" i="8"/>
  <c r="D26" i="1" s="1"/>
  <c r="E20" i="8"/>
  <c r="E26" i="1" s="1"/>
  <c r="F20" i="8"/>
  <c r="F26" i="1" s="1"/>
  <c r="G20" i="8"/>
  <c r="H20" i="8"/>
  <c r="H26" i="1" s="1"/>
  <c r="I20" i="8"/>
  <c r="I26" i="1" s="1"/>
  <c r="J20" i="8"/>
  <c r="J26" i="1" s="1"/>
  <c r="K20" i="8"/>
  <c r="K26" i="1" s="1"/>
  <c r="L20" i="8"/>
  <c r="M26" i="1" s="1"/>
  <c r="M20" i="8"/>
  <c r="O26" i="1" s="1"/>
  <c r="N20" i="8"/>
  <c r="Q26" i="1" s="1"/>
  <c r="O20" i="8"/>
  <c r="S26" i="1" s="1"/>
  <c r="P20" i="8"/>
  <c r="U26" i="1" s="1"/>
  <c r="D21" i="8"/>
  <c r="D27" i="1" s="1"/>
  <c r="E21" i="8"/>
  <c r="E27" i="1" s="1"/>
  <c r="F21" i="8"/>
  <c r="F27" i="1" s="1"/>
  <c r="G21" i="8"/>
  <c r="H21" i="8"/>
  <c r="H27" i="1" s="1"/>
  <c r="I21" i="8"/>
  <c r="I27" i="1" s="1"/>
  <c r="J21" i="8"/>
  <c r="J27" i="1" s="1"/>
  <c r="K21" i="8"/>
  <c r="K27" i="1" s="1"/>
  <c r="L21" i="8"/>
  <c r="M27" i="1" s="1"/>
  <c r="M21" i="8"/>
  <c r="O27" i="1" s="1"/>
  <c r="N21" i="8"/>
  <c r="Q27" i="1" s="1"/>
  <c r="O21" i="8"/>
  <c r="S27" i="1" s="1"/>
  <c r="P21" i="8"/>
  <c r="U27" i="1" s="1"/>
  <c r="D22" i="8"/>
  <c r="D28" i="1" s="1"/>
  <c r="E22" i="8"/>
  <c r="E28" i="1" s="1"/>
  <c r="F22" i="8"/>
  <c r="F28" i="1" s="1"/>
  <c r="G22" i="8"/>
  <c r="H22" i="8"/>
  <c r="H28" i="1" s="1"/>
  <c r="I22" i="8"/>
  <c r="I28" i="1" s="1"/>
  <c r="J22" i="8"/>
  <c r="J28" i="1" s="1"/>
  <c r="K22" i="8"/>
  <c r="K28" i="1" s="1"/>
  <c r="L22" i="8"/>
  <c r="M28" i="1" s="1"/>
  <c r="M22" i="8"/>
  <c r="O28" i="1" s="1"/>
  <c r="N22" i="8"/>
  <c r="Q28" i="1" s="1"/>
  <c r="O22" i="8"/>
  <c r="S28" i="1" s="1"/>
  <c r="P22" i="8"/>
  <c r="U28" i="1" s="1"/>
  <c r="D23" i="8"/>
  <c r="D29" i="1" s="1"/>
  <c r="E23" i="8"/>
  <c r="E29" i="1" s="1"/>
  <c r="F23" i="8"/>
  <c r="F29" i="1" s="1"/>
  <c r="G23" i="8"/>
  <c r="H23" i="8"/>
  <c r="H29" i="1" s="1"/>
  <c r="I23" i="8"/>
  <c r="I29" i="1" s="1"/>
  <c r="J23" i="8"/>
  <c r="J29" i="1" s="1"/>
  <c r="K23" i="8"/>
  <c r="K29" i="1" s="1"/>
  <c r="L23" i="8"/>
  <c r="M29" i="1" s="1"/>
  <c r="M23" i="8"/>
  <c r="O29" i="1" s="1"/>
  <c r="N23" i="8"/>
  <c r="Q29" i="1" s="1"/>
  <c r="O23" i="8"/>
  <c r="S29" i="1" s="1"/>
  <c r="P23" i="8"/>
  <c r="U29" i="1" s="1"/>
  <c r="D24" i="8"/>
  <c r="D30" i="1" s="1"/>
  <c r="E24" i="8"/>
  <c r="E30" i="1" s="1"/>
  <c r="F24" i="8"/>
  <c r="F30" i="1" s="1"/>
  <c r="G24" i="8"/>
  <c r="H24" i="8"/>
  <c r="H30" i="1" s="1"/>
  <c r="I24" i="8"/>
  <c r="I30" i="1" s="1"/>
  <c r="J24" i="8"/>
  <c r="J30" i="1" s="1"/>
  <c r="K24" i="8"/>
  <c r="K30" i="1" s="1"/>
  <c r="L24" i="8"/>
  <c r="M30" i="1" s="1"/>
  <c r="M24" i="8"/>
  <c r="O30" i="1" s="1"/>
  <c r="N24" i="8"/>
  <c r="Q30" i="1" s="1"/>
  <c r="O24" i="8"/>
  <c r="S30" i="1" s="1"/>
  <c r="P24" i="8"/>
  <c r="U30" i="1" s="1"/>
  <c r="D25" i="8"/>
  <c r="D31" i="1" s="1"/>
  <c r="E25" i="8"/>
  <c r="E31" i="1" s="1"/>
  <c r="F25" i="8"/>
  <c r="F31" i="1" s="1"/>
  <c r="G25" i="8"/>
  <c r="H25" i="8"/>
  <c r="H31" i="1" s="1"/>
  <c r="I25" i="8"/>
  <c r="I31" i="1" s="1"/>
  <c r="J25" i="8"/>
  <c r="J31" i="1" s="1"/>
  <c r="K25" i="8"/>
  <c r="K31" i="1" s="1"/>
  <c r="L25" i="8"/>
  <c r="M31" i="1" s="1"/>
  <c r="M25" i="8"/>
  <c r="O31" i="1" s="1"/>
  <c r="N25" i="8"/>
  <c r="Q31" i="1" s="1"/>
  <c r="O25" i="8"/>
  <c r="S31" i="1" s="1"/>
  <c r="P25" i="8"/>
  <c r="U31" i="1" s="1"/>
  <c r="D26" i="8"/>
  <c r="D32" i="1" s="1"/>
  <c r="E26" i="8"/>
  <c r="E32" i="1" s="1"/>
  <c r="F26" i="8"/>
  <c r="F32" i="1" s="1"/>
  <c r="G26" i="8"/>
  <c r="H26" i="8"/>
  <c r="H32" i="1" s="1"/>
  <c r="I26" i="8"/>
  <c r="I32" i="1" s="1"/>
  <c r="J26" i="8"/>
  <c r="J32" i="1" s="1"/>
  <c r="K26" i="8"/>
  <c r="K32" i="1" s="1"/>
  <c r="L26" i="8"/>
  <c r="M32" i="1" s="1"/>
  <c r="M26" i="8"/>
  <c r="O32" i="1" s="1"/>
  <c r="N26" i="8"/>
  <c r="Q32" i="1" s="1"/>
  <c r="O26" i="8"/>
  <c r="S32" i="1" s="1"/>
  <c r="P26" i="8"/>
  <c r="U32" i="1" s="1"/>
  <c r="D27" i="8"/>
  <c r="D33" i="1" s="1"/>
  <c r="E27" i="8"/>
  <c r="E33" i="1" s="1"/>
  <c r="F27" i="8"/>
  <c r="F33" i="1" s="1"/>
  <c r="G27" i="8"/>
  <c r="H27" i="8"/>
  <c r="H33" i="1" s="1"/>
  <c r="I27" i="8"/>
  <c r="I33" i="1" s="1"/>
  <c r="J27" i="8"/>
  <c r="J33" i="1" s="1"/>
  <c r="K27" i="8"/>
  <c r="K33" i="1" s="1"/>
  <c r="L27" i="8"/>
  <c r="M33" i="1" s="1"/>
  <c r="M27" i="8"/>
  <c r="O33" i="1" s="1"/>
  <c r="N27" i="8"/>
  <c r="Q33" i="1" s="1"/>
  <c r="O27" i="8"/>
  <c r="S33" i="1" s="1"/>
  <c r="P27" i="8"/>
  <c r="U33" i="1" s="1"/>
  <c r="D28" i="8"/>
  <c r="D34" i="1" s="1"/>
  <c r="E28" i="8"/>
  <c r="E34" i="1" s="1"/>
  <c r="F28" i="8"/>
  <c r="F34" i="1" s="1"/>
  <c r="G28" i="8"/>
  <c r="H28" i="8"/>
  <c r="H34" i="1" s="1"/>
  <c r="I28" i="8"/>
  <c r="I34" i="1" s="1"/>
  <c r="J28" i="8"/>
  <c r="J34" i="1" s="1"/>
  <c r="K28" i="8"/>
  <c r="K34" i="1" s="1"/>
  <c r="L28" i="8"/>
  <c r="M34" i="1" s="1"/>
  <c r="M28" i="8"/>
  <c r="O34" i="1" s="1"/>
  <c r="N28" i="8"/>
  <c r="Q34" i="1" s="1"/>
  <c r="O28" i="8"/>
  <c r="S34" i="1" s="1"/>
  <c r="P28" i="8"/>
  <c r="U34" i="1" s="1"/>
  <c r="D29" i="8"/>
  <c r="D35" i="1" s="1"/>
  <c r="E29" i="8"/>
  <c r="E35" i="1" s="1"/>
  <c r="F29" i="8"/>
  <c r="F35" i="1" s="1"/>
  <c r="G29" i="8"/>
  <c r="H29" i="8"/>
  <c r="H35" i="1" s="1"/>
  <c r="I29" i="8"/>
  <c r="I35" i="1" s="1"/>
  <c r="J29" i="8"/>
  <c r="J35" i="1" s="1"/>
  <c r="K29" i="8"/>
  <c r="K35" i="1" s="1"/>
  <c r="L29" i="8"/>
  <c r="M35" i="1" s="1"/>
  <c r="M29" i="8"/>
  <c r="O35" i="1" s="1"/>
  <c r="N29" i="8"/>
  <c r="Q35" i="1" s="1"/>
  <c r="O29" i="8"/>
  <c r="S35" i="1" s="1"/>
  <c r="P29" i="8"/>
  <c r="U35" i="1" s="1"/>
  <c r="D30" i="8"/>
  <c r="D36" i="1" s="1"/>
  <c r="E30" i="8"/>
  <c r="E36" i="1" s="1"/>
  <c r="F30" i="8"/>
  <c r="F36" i="1" s="1"/>
  <c r="G30" i="8"/>
  <c r="H30" i="8"/>
  <c r="H36" i="1" s="1"/>
  <c r="I30" i="8"/>
  <c r="I36" i="1" s="1"/>
  <c r="J30" i="8"/>
  <c r="J36" i="1" s="1"/>
  <c r="K30" i="8"/>
  <c r="K36" i="1" s="1"/>
  <c r="L30" i="8"/>
  <c r="M36" i="1" s="1"/>
  <c r="M30" i="8"/>
  <c r="O36" i="1" s="1"/>
  <c r="N30" i="8"/>
  <c r="Q36" i="1" s="1"/>
  <c r="O30" i="8"/>
  <c r="S36" i="1" s="1"/>
  <c r="P30" i="8"/>
  <c r="U36" i="1" s="1"/>
  <c r="D31" i="8"/>
  <c r="D37" i="1" s="1"/>
  <c r="E31" i="8"/>
  <c r="E37" i="1" s="1"/>
  <c r="F31" i="8"/>
  <c r="F37" i="1" s="1"/>
  <c r="G31" i="8"/>
  <c r="H31" i="8"/>
  <c r="H37" i="1" s="1"/>
  <c r="I31" i="8"/>
  <c r="I37" i="1" s="1"/>
  <c r="J31" i="8"/>
  <c r="J37" i="1" s="1"/>
  <c r="K31" i="8"/>
  <c r="K37" i="1" s="1"/>
  <c r="L31" i="8"/>
  <c r="M37" i="1" s="1"/>
  <c r="M31" i="8"/>
  <c r="O37" i="1" s="1"/>
  <c r="N31" i="8"/>
  <c r="Q37" i="1" s="1"/>
  <c r="O31" i="8"/>
  <c r="S37" i="1" s="1"/>
  <c r="P31" i="8"/>
  <c r="U37" i="1" s="1"/>
  <c r="D32" i="8"/>
  <c r="D38" i="1" s="1"/>
  <c r="E32" i="8"/>
  <c r="E38" i="1" s="1"/>
  <c r="F32" i="8"/>
  <c r="F38" i="1" s="1"/>
  <c r="G32" i="8"/>
  <c r="H32" i="8"/>
  <c r="H38" i="1" s="1"/>
  <c r="I32" i="8"/>
  <c r="I38" i="1" s="1"/>
  <c r="J32" i="8"/>
  <c r="J38" i="1" s="1"/>
  <c r="K32" i="8"/>
  <c r="K38" i="1" s="1"/>
  <c r="L32" i="8"/>
  <c r="M38" i="1" s="1"/>
  <c r="M32" i="8"/>
  <c r="O38" i="1" s="1"/>
  <c r="N32" i="8"/>
  <c r="Q38" i="1" s="1"/>
  <c r="O32" i="8"/>
  <c r="S38" i="1" s="1"/>
  <c r="P32" i="8"/>
  <c r="U38" i="1" s="1"/>
  <c r="D33" i="8"/>
  <c r="D39" i="1" s="1"/>
  <c r="E33" i="8"/>
  <c r="E39" i="1" s="1"/>
  <c r="F33" i="8"/>
  <c r="F39" i="1" s="1"/>
  <c r="G33" i="8"/>
  <c r="H33" i="8"/>
  <c r="H39" i="1" s="1"/>
  <c r="I33" i="8"/>
  <c r="I39" i="1" s="1"/>
  <c r="J33" i="8"/>
  <c r="J39" i="1" s="1"/>
  <c r="K33" i="8"/>
  <c r="K39" i="1" s="1"/>
  <c r="L33" i="8"/>
  <c r="M39" i="1" s="1"/>
  <c r="M33" i="8"/>
  <c r="O39" i="1" s="1"/>
  <c r="N33" i="8"/>
  <c r="Q39" i="1" s="1"/>
  <c r="O33" i="8"/>
  <c r="S39" i="1" s="1"/>
  <c r="P33" i="8"/>
  <c r="U39" i="1" s="1"/>
  <c r="D34" i="8"/>
  <c r="D41" i="1" s="1"/>
  <c r="E34" i="8"/>
  <c r="E41" i="1" s="1"/>
  <c r="F34" i="8"/>
  <c r="F41" i="1" s="1"/>
  <c r="G34" i="8"/>
  <c r="H34" i="8"/>
  <c r="H41" i="1" s="1"/>
  <c r="I34" i="8"/>
  <c r="I41" i="1" s="1"/>
  <c r="J34" i="8"/>
  <c r="J41" i="1" s="1"/>
  <c r="K34" i="8"/>
  <c r="K41" i="1" s="1"/>
  <c r="L34" i="8"/>
  <c r="M41" i="1" s="1"/>
  <c r="M34" i="8"/>
  <c r="O41" i="1" s="1"/>
  <c r="N34" i="8"/>
  <c r="Q41" i="1" s="1"/>
  <c r="O34" i="8"/>
  <c r="S41" i="1" s="1"/>
  <c r="P34" i="8"/>
  <c r="U41" i="1" s="1"/>
  <c r="D35" i="8"/>
  <c r="D42" i="1" s="1"/>
  <c r="E35" i="8"/>
  <c r="E42" i="1" s="1"/>
  <c r="F35" i="8"/>
  <c r="F42" i="1" s="1"/>
  <c r="G35" i="8"/>
  <c r="H35" i="8"/>
  <c r="H42" i="1" s="1"/>
  <c r="I35" i="8"/>
  <c r="I42" i="1" s="1"/>
  <c r="J35" i="8"/>
  <c r="J42" i="1" s="1"/>
  <c r="K35" i="8"/>
  <c r="K42" i="1" s="1"/>
  <c r="L35" i="8"/>
  <c r="M42" i="1" s="1"/>
  <c r="M35" i="8"/>
  <c r="O42" i="1" s="1"/>
  <c r="N35" i="8"/>
  <c r="Q42" i="1" s="1"/>
  <c r="O35" i="8"/>
  <c r="S42" i="1" s="1"/>
  <c r="P35" i="8"/>
  <c r="U42" i="1" s="1"/>
  <c r="D36" i="8"/>
  <c r="D43" i="1" s="1"/>
  <c r="E36" i="8"/>
  <c r="E43" i="1" s="1"/>
  <c r="F36" i="8"/>
  <c r="F43" i="1" s="1"/>
  <c r="G36" i="8"/>
  <c r="H36" i="8"/>
  <c r="H43" i="1" s="1"/>
  <c r="I36" i="8"/>
  <c r="I43" i="1" s="1"/>
  <c r="J36" i="8"/>
  <c r="J43" i="1" s="1"/>
  <c r="K36" i="8"/>
  <c r="K43" i="1" s="1"/>
  <c r="L36" i="8"/>
  <c r="M43" i="1" s="1"/>
  <c r="M36" i="8"/>
  <c r="O43" i="1" s="1"/>
  <c r="N36" i="8"/>
  <c r="Q43" i="1" s="1"/>
  <c r="O36" i="8"/>
  <c r="S43" i="1" s="1"/>
  <c r="P36" i="8"/>
  <c r="U43" i="1" s="1"/>
  <c r="D37" i="8"/>
  <c r="D44" i="1" s="1"/>
  <c r="E37" i="8"/>
  <c r="E44" i="1" s="1"/>
  <c r="F37" i="8"/>
  <c r="F44" i="1" s="1"/>
  <c r="G37" i="8"/>
  <c r="H37" i="8"/>
  <c r="H44" i="1" s="1"/>
  <c r="I37" i="8"/>
  <c r="I44" i="1" s="1"/>
  <c r="J37" i="8"/>
  <c r="J44" i="1" s="1"/>
  <c r="K37" i="8"/>
  <c r="K44" i="1" s="1"/>
  <c r="L37" i="8"/>
  <c r="M44" i="1" s="1"/>
  <c r="M37" i="8"/>
  <c r="O44" i="1" s="1"/>
  <c r="N37" i="8"/>
  <c r="Q44" i="1" s="1"/>
  <c r="O37" i="8"/>
  <c r="S44" i="1" s="1"/>
  <c r="P37" i="8"/>
  <c r="U44" i="1" s="1"/>
  <c r="D38" i="8"/>
  <c r="D45" i="1" s="1"/>
  <c r="E38" i="8"/>
  <c r="E45" i="1" s="1"/>
  <c r="F38" i="8"/>
  <c r="F45" i="1" s="1"/>
  <c r="G38" i="8"/>
  <c r="H38" i="8"/>
  <c r="H45" i="1" s="1"/>
  <c r="I38" i="8"/>
  <c r="I45" i="1" s="1"/>
  <c r="J38" i="8"/>
  <c r="J45" i="1" s="1"/>
  <c r="K38" i="8"/>
  <c r="K45" i="1" s="1"/>
  <c r="L38" i="8"/>
  <c r="M45" i="1" s="1"/>
  <c r="M38" i="8"/>
  <c r="O45" i="1" s="1"/>
  <c r="N38" i="8"/>
  <c r="Q45" i="1" s="1"/>
  <c r="O38" i="8"/>
  <c r="S45" i="1" s="1"/>
  <c r="P38" i="8"/>
  <c r="U45" i="1" s="1"/>
  <c r="D39" i="8"/>
  <c r="D46" i="1" s="1"/>
  <c r="E39" i="8"/>
  <c r="E46" i="1" s="1"/>
  <c r="F39" i="8"/>
  <c r="F46" i="1" s="1"/>
  <c r="G39" i="8"/>
  <c r="H39" i="8"/>
  <c r="H46" i="1" s="1"/>
  <c r="I39" i="8"/>
  <c r="I46" i="1" s="1"/>
  <c r="J39" i="8"/>
  <c r="J46" i="1" s="1"/>
  <c r="K39" i="8"/>
  <c r="K46" i="1" s="1"/>
  <c r="L39" i="8"/>
  <c r="M46" i="1" s="1"/>
  <c r="M39" i="8"/>
  <c r="O46" i="1" s="1"/>
  <c r="N39" i="8"/>
  <c r="Q46" i="1" s="1"/>
  <c r="O39" i="8"/>
  <c r="S46" i="1" s="1"/>
  <c r="P39" i="8"/>
  <c r="U46" i="1" s="1"/>
  <c r="D40" i="8"/>
  <c r="D47" i="1" s="1"/>
  <c r="E40" i="8"/>
  <c r="E47" i="1" s="1"/>
  <c r="F40" i="8"/>
  <c r="F47" i="1" s="1"/>
  <c r="G40" i="8"/>
  <c r="H40" i="8"/>
  <c r="H47" i="1" s="1"/>
  <c r="I40" i="8"/>
  <c r="I47" i="1" s="1"/>
  <c r="J40" i="8"/>
  <c r="J47" i="1" s="1"/>
  <c r="K40" i="8"/>
  <c r="K47" i="1" s="1"/>
  <c r="L40" i="8"/>
  <c r="M47" i="1" s="1"/>
  <c r="M40" i="8"/>
  <c r="O47" i="1" s="1"/>
  <c r="N40" i="8"/>
  <c r="Q47" i="1" s="1"/>
  <c r="O40" i="8"/>
  <c r="S47" i="1" s="1"/>
  <c r="P40" i="8"/>
  <c r="U47" i="1" s="1"/>
  <c r="D41" i="8"/>
  <c r="D48" i="1" s="1"/>
  <c r="E41" i="8"/>
  <c r="E48" i="1" s="1"/>
  <c r="F41" i="8"/>
  <c r="F48" i="1" s="1"/>
  <c r="G41" i="8"/>
  <c r="H41" i="8"/>
  <c r="H48" i="1" s="1"/>
  <c r="I41" i="8"/>
  <c r="I48" i="1" s="1"/>
  <c r="J41" i="8"/>
  <c r="J48" i="1" s="1"/>
  <c r="K41" i="8"/>
  <c r="K48" i="1" s="1"/>
  <c r="L41" i="8"/>
  <c r="M48" i="1" s="1"/>
  <c r="M41" i="8"/>
  <c r="O48" i="1" s="1"/>
  <c r="N41" i="8"/>
  <c r="Q48" i="1" s="1"/>
  <c r="O41" i="8"/>
  <c r="S48" i="1" s="1"/>
  <c r="P41" i="8"/>
  <c r="U48" i="1" s="1"/>
  <c r="D42" i="8"/>
  <c r="D49" i="1" s="1"/>
  <c r="E42" i="8"/>
  <c r="E49" i="1" s="1"/>
  <c r="F42" i="8"/>
  <c r="F49" i="1" s="1"/>
  <c r="G42" i="8"/>
  <c r="H42" i="8"/>
  <c r="H49" i="1" s="1"/>
  <c r="I42" i="8"/>
  <c r="I49" i="1" s="1"/>
  <c r="J42" i="8"/>
  <c r="J49" i="1" s="1"/>
  <c r="K42" i="8"/>
  <c r="K49" i="1" s="1"/>
  <c r="L42" i="8"/>
  <c r="M49" i="1" s="1"/>
  <c r="M42" i="8"/>
  <c r="O49" i="1" s="1"/>
  <c r="N42" i="8"/>
  <c r="Q49" i="1" s="1"/>
  <c r="O42" i="8"/>
  <c r="S49" i="1" s="1"/>
  <c r="P42" i="8"/>
  <c r="U49" i="1" s="1"/>
  <c r="D43" i="8"/>
  <c r="D50" i="1" s="1"/>
  <c r="E43" i="8"/>
  <c r="E50" i="1" s="1"/>
  <c r="F43" i="8"/>
  <c r="F50" i="1" s="1"/>
  <c r="G43" i="8"/>
  <c r="H43" i="8"/>
  <c r="H50" i="1" s="1"/>
  <c r="I43" i="8"/>
  <c r="I50" i="1" s="1"/>
  <c r="J43" i="8"/>
  <c r="J50" i="1" s="1"/>
  <c r="K43" i="8"/>
  <c r="K50" i="1" s="1"/>
  <c r="L43" i="8"/>
  <c r="M50" i="1" s="1"/>
  <c r="M43" i="8"/>
  <c r="O50" i="1" s="1"/>
  <c r="N43" i="8"/>
  <c r="Q50" i="1" s="1"/>
  <c r="O43" i="8"/>
  <c r="S50" i="1" s="1"/>
  <c r="P43" i="8"/>
  <c r="U50" i="1" s="1"/>
  <c r="D44" i="8"/>
  <c r="D52" i="1" s="1"/>
  <c r="E44" i="8"/>
  <c r="E52" i="1" s="1"/>
  <c r="F44" i="8"/>
  <c r="F52" i="1" s="1"/>
  <c r="G44" i="8"/>
  <c r="H44" i="8"/>
  <c r="H52" i="1" s="1"/>
  <c r="I44" i="8"/>
  <c r="I52" i="1" s="1"/>
  <c r="J44" i="8"/>
  <c r="J52" i="1" s="1"/>
  <c r="K44" i="8"/>
  <c r="K52" i="1" s="1"/>
  <c r="L44" i="8"/>
  <c r="M52" i="1" s="1"/>
  <c r="M44" i="8"/>
  <c r="O52" i="1" s="1"/>
  <c r="N44" i="8"/>
  <c r="Q52" i="1" s="1"/>
  <c r="O44" i="8"/>
  <c r="S52" i="1" s="1"/>
  <c r="P44" i="8"/>
  <c r="U52" i="1" s="1"/>
  <c r="D45" i="8"/>
  <c r="D53" i="1" s="1"/>
  <c r="E45" i="8"/>
  <c r="E53" i="1" s="1"/>
  <c r="F45" i="8"/>
  <c r="F53" i="1" s="1"/>
  <c r="G45" i="8"/>
  <c r="H45" i="8"/>
  <c r="H53" i="1" s="1"/>
  <c r="I45" i="8"/>
  <c r="I53" i="1" s="1"/>
  <c r="J45" i="8"/>
  <c r="J53" i="1" s="1"/>
  <c r="K45" i="8"/>
  <c r="K53" i="1" s="1"/>
  <c r="L45" i="8"/>
  <c r="M53" i="1" s="1"/>
  <c r="M45" i="8"/>
  <c r="O53" i="1" s="1"/>
  <c r="N45" i="8"/>
  <c r="Q53" i="1" s="1"/>
  <c r="O45" i="8"/>
  <c r="S53" i="1" s="1"/>
  <c r="P45" i="8"/>
  <c r="U53" i="1" s="1"/>
  <c r="D46" i="8"/>
  <c r="D54" i="1" s="1"/>
  <c r="E46" i="8"/>
  <c r="E54" i="1" s="1"/>
  <c r="F46" i="8"/>
  <c r="F54" i="1" s="1"/>
  <c r="G46" i="8"/>
  <c r="H46" i="8"/>
  <c r="H54" i="1" s="1"/>
  <c r="I46" i="8"/>
  <c r="I54" i="1" s="1"/>
  <c r="J46" i="8"/>
  <c r="J54" i="1" s="1"/>
  <c r="K46" i="8"/>
  <c r="K54" i="1" s="1"/>
  <c r="L46" i="8"/>
  <c r="M54" i="1" s="1"/>
  <c r="M46" i="8"/>
  <c r="O54" i="1" s="1"/>
  <c r="N46" i="8"/>
  <c r="Q54" i="1" s="1"/>
  <c r="O46" i="8"/>
  <c r="S54" i="1" s="1"/>
  <c r="P46" i="8"/>
  <c r="U54" i="1" s="1"/>
  <c r="D47" i="8"/>
  <c r="D55" i="1" s="1"/>
  <c r="E47" i="8"/>
  <c r="E55" i="1" s="1"/>
  <c r="F47" i="8"/>
  <c r="F55" i="1" s="1"/>
  <c r="G47" i="8"/>
  <c r="H47" i="8"/>
  <c r="H55" i="1" s="1"/>
  <c r="I47" i="8"/>
  <c r="I55" i="1" s="1"/>
  <c r="J47" i="8"/>
  <c r="J55" i="1" s="1"/>
  <c r="K47" i="8"/>
  <c r="K55" i="1" s="1"/>
  <c r="L47" i="8"/>
  <c r="M55" i="1" s="1"/>
  <c r="M47" i="8"/>
  <c r="O55" i="1" s="1"/>
  <c r="N47" i="8"/>
  <c r="Q55" i="1" s="1"/>
  <c r="O47" i="8"/>
  <c r="S55" i="1" s="1"/>
  <c r="P47" i="8"/>
  <c r="U55" i="1" s="1"/>
  <c r="D48" i="8"/>
  <c r="D56" i="1" s="1"/>
  <c r="E48" i="8"/>
  <c r="E56" i="1" s="1"/>
  <c r="F48" i="8"/>
  <c r="F56" i="1" s="1"/>
  <c r="G48" i="8"/>
  <c r="H48" i="8"/>
  <c r="H56" i="1" s="1"/>
  <c r="I48" i="8"/>
  <c r="I56" i="1" s="1"/>
  <c r="J48" i="8"/>
  <c r="J56" i="1" s="1"/>
  <c r="K48" i="8"/>
  <c r="K56" i="1" s="1"/>
  <c r="L48" i="8"/>
  <c r="M56" i="1" s="1"/>
  <c r="M48" i="8"/>
  <c r="O56" i="1" s="1"/>
  <c r="N48" i="8"/>
  <c r="Q56" i="1" s="1"/>
  <c r="O48" i="8"/>
  <c r="S56" i="1" s="1"/>
  <c r="P48" i="8"/>
  <c r="U56" i="1" s="1"/>
  <c r="D49" i="8"/>
  <c r="D57" i="1" s="1"/>
  <c r="E49" i="8"/>
  <c r="E57" i="1" s="1"/>
  <c r="F49" i="8"/>
  <c r="F57" i="1" s="1"/>
  <c r="G49" i="8"/>
  <c r="H49" i="8"/>
  <c r="H57" i="1" s="1"/>
  <c r="I49" i="8"/>
  <c r="I57" i="1" s="1"/>
  <c r="J49" i="8"/>
  <c r="J57" i="1" s="1"/>
  <c r="K49" i="8"/>
  <c r="K57" i="1" s="1"/>
  <c r="L49" i="8"/>
  <c r="M57" i="1" s="1"/>
  <c r="M49" i="8"/>
  <c r="O57" i="1" s="1"/>
  <c r="N49" i="8"/>
  <c r="Q57" i="1" s="1"/>
  <c r="O49" i="8"/>
  <c r="S57" i="1" s="1"/>
  <c r="P49" i="8"/>
  <c r="U57" i="1" s="1"/>
  <c r="D50" i="8"/>
  <c r="D58" i="1" s="1"/>
  <c r="E50" i="8"/>
  <c r="E58" i="1" s="1"/>
  <c r="F50" i="8"/>
  <c r="F58" i="1" s="1"/>
  <c r="G50" i="8"/>
  <c r="H50" i="8"/>
  <c r="H58" i="1" s="1"/>
  <c r="I50" i="8"/>
  <c r="I58" i="1" s="1"/>
  <c r="J50" i="8"/>
  <c r="J58" i="1" s="1"/>
  <c r="K50" i="8"/>
  <c r="K58" i="1" s="1"/>
  <c r="L50" i="8"/>
  <c r="M58" i="1" s="1"/>
  <c r="M50" i="8"/>
  <c r="O58" i="1" s="1"/>
  <c r="N50" i="8"/>
  <c r="Q58" i="1" s="1"/>
  <c r="O50" i="8"/>
  <c r="S58" i="1" s="1"/>
  <c r="P50" i="8"/>
  <c r="U58" i="1" s="1"/>
  <c r="D51" i="8"/>
  <c r="D59" i="1" s="1"/>
  <c r="E51" i="8"/>
  <c r="E59" i="1" s="1"/>
  <c r="F51" i="8"/>
  <c r="F59" i="1" s="1"/>
  <c r="G51" i="8"/>
  <c r="H51" i="8"/>
  <c r="H59" i="1" s="1"/>
  <c r="I51" i="8"/>
  <c r="I59" i="1" s="1"/>
  <c r="J51" i="8"/>
  <c r="J59" i="1" s="1"/>
  <c r="K51" i="8"/>
  <c r="K59" i="1" s="1"/>
  <c r="L51" i="8"/>
  <c r="M59" i="1" s="1"/>
  <c r="M51" i="8"/>
  <c r="O59" i="1" s="1"/>
  <c r="N51" i="8"/>
  <c r="Q59" i="1" s="1"/>
  <c r="O51" i="8"/>
  <c r="S59" i="1" s="1"/>
  <c r="P51" i="8"/>
  <c r="U59" i="1" s="1"/>
  <c r="D52" i="8"/>
  <c r="D61" i="1" s="1"/>
  <c r="E52" i="8"/>
  <c r="E61" i="1" s="1"/>
  <c r="F52" i="8"/>
  <c r="F61" i="1" s="1"/>
  <c r="G52" i="8"/>
  <c r="H52" i="8"/>
  <c r="H61" i="1" s="1"/>
  <c r="I52" i="8"/>
  <c r="I61" i="1" s="1"/>
  <c r="J52" i="8"/>
  <c r="J61" i="1" s="1"/>
  <c r="K52" i="8"/>
  <c r="K61" i="1" s="1"/>
  <c r="L52" i="8"/>
  <c r="M61" i="1" s="1"/>
  <c r="M52" i="8"/>
  <c r="O61" i="1" s="1"/>
  <c r="N52" i="8"/>
  <c r="Q61" i="1" s="1"/>
  <c r="O52" i="8"/>
  <c r="S61" i="1" s="1"/>
  <c r="P52" i="8"/>
  <c r="U61" i="1" s="1"/>
  <c r="D53" i="8"/>
  <c r="D62" i="1" s="1"/>
  <c r="E53" i="8"/>
  <c r="E62" i="1" s="1"/>
  <c r="F53" i="8"/>
  <c r="F62" i="1" s="1"/>
  <c r="G53" i="8"/>
  <c r="H53" i="8"/>
  <c r="H62" i="1" s="1"/>
  <c r="I53" i="8"/>
  <c r="I62" i="1" s="1"/>
  <c r="J53" i="8"/>
  <c r="J62" i="1" s="1"/>
  <c r="K53" i="8"/>
  <c r="K62" i="1" s="1"/>
  <c r="L53" i="8"/>
  <c r="M62" i="1" s="1"/>
  <c r="M53" i="8"/>
  <c r="O62" i="1" s="1"/>
  <c r="N53" i="8"/>
  <c r="Q62" i="1" s="1"/>
  <c r="O53" i="8"/>
  <c r="S62" i="1" s="1"/>
  <c r="P53" i="8"/>
  <c r="U62" i="1" s="1"/>
  <c r="D54" i="8"/>
  <c r="D63" i="1" s="1"/>
  <c r="E54" i="8"/>
  <c r="E63" i="1" s="1"/>
  <c r="F54" i="8"/>
  <c r="F63" i="1" s="1"/>
  <c r="G54" i="8"/>
  <c r="H54" i="8"/>
  <c r="H63" i="1" s="1"/>
  <c r="I54" i="8"/>
  <c r="I63" i="1" s="1"/>
  <c r="J54" i="8"/>
  <c r="J63" i="1" s="1"/>
  <c r="K54" i="8"/>
  <c r="K63" i="1" s="1"/>
  <c r="L54" i="8"/>
  <c r="M63" i="1" s="1"/>
  <c r="M54" i="8"/>
  <c r="O63" i="1" s="1"/>
  <c r="N54" i="8"/>
  <c r="Q63" i="1" s="1"/>
  <c r="O54" i="8"/>
  <c r="S63" i="1" s="1"/>
  <c r="P54" i="8"/>
  <c r="U63" i="1" s="1"/>
  <c r="D55" i="8"/>
  <c r="D64" i="1" s="1"/>
  <c r="E55" i="8"/>
  <c r="E64" i="1" s="1"/>
  <c r="F55" i="8"/>
  <c r="F64" i="1" s="1"/>
  <c r="G55" i="8"/>
  <c r="H55" i="8"/>
  <c r="H64" i="1" s="1"/>
  <c r="I55" i="8"/>
  <c r="I64" i="1" s="1"/>
  <c r="J55" i="8"/>
  <c r="J64" i="1" s="1"/>
  <c r="K55" i="8"/>
  <c r="K64" i="1" s="1"/>
  <c r="L55" i="8"/>
  <c r="M64" i="1" s="1"/>
  <c r="M55" i="8"/>
  <c r="O64" i="1" s="1"/>
  <c r="N55" i="8"/>
  <c r="Q64" i="1" s="1"/>
  <c r="O55" i="8"/>
  <c r="S64" i="1" s="1"/>
  <c r="P55" i="8"/>
  <c r="U64" i="1" s="1"/>
  <c r="D56" i="8"/>
  <c r="D65" i="1" s="1"/>
  <c r="E56" i="8"/>
  <c r="E65" i="1" s="1"/>
  <c r="F56" i="8"/>
  <c r="F65" i="1" s="1"/>
  <c r="G56" i="8"/>
  <c r="H56" i="8"/>
  <c r="H65" i="1" s="1"/>
  <c r="I56" i="8"/>
  <c r="I65" i="1" s="1"/>
  <c r="J56" i="8"/>
  <c r="J65" i="1" s="1"/>
  <c r="K56" i="8"/>
  <c r="K65" i="1" s="1"/>
  <c r="L56" i="8"/>
  <c r="M65" i="1" s="1"/>
  <c r="M56" i="8"/>
  <c r="O65" i="1" s="1"/>
  <c r="N56" i="8"/>
  <c r="Q65" i="1" s="1"/>
  <c r="O56" i="8"/>
  <c r="S65" i="1" s="1"/>
  <c r="P56" i="8"/>
  <c r="U65" i="1" s="1"/>
  <c r="D57" i="8"/>
  <c r="D66" i="1" s="1"/>
  <c r="E57" i="8"/>
  <c r="E66" i="1" s="1"/>
  <c r="F57" i="8"/>
  <c r="F66" i="1" s="1"/>
  <c r="G57" i="8"/>
  <c r="H57" i="8"/>
  <c r="H66" i="1" s="1"/>
  <c r="I57" i="8"/>
  <c r="I66" i="1" s="1"/>
  <c r="J57" i="8"/>
  <c r="J66" i="1" s="1"/>
  <c r="K57" i="8"/>
  <c r="K66" i="1" s="1"/>
  <c r="L57" i="8"/>
  <c r="M66" i="1" s="1"/>
  <c r="M57" i="8"/>
  <c r="O66" i="1" s="1"/>
  <c r="N57" i="8"/>
  <c r="Q66" i="1" s="1"/>
  <c r="O57" i="8"/>
  <c r="S66" i="1" s="1"/>
  <c r="P57" i="8"/>
  <c r="U66" i="1" s="1"/>
  <c r="D58" i="8"/>
  <c r="D67" i="1" s="1"/>
  <c r="E58" i="8"/>
  <c r="E67" i="1" s="1"/>
  <c r="F58" i="8"/>
  <c r="F67" i="1" s="1"/>
  <c r="G58" i="8"/>
  <c r="H58" i="8"/>
  <c r="H67" i="1" s="1"/>
  <c r="I58" i="8"/>
  <c r="I67" i="1" s="1"/>
  <c r="J58" i="8"/>
  <c r="J67" i="1" s="1"/>
  <c r="K58" i="8"/>
  <c r="K67" i="1" s="1"/>
  <c r="L58" i="8"/>
  <c r="M67" i="1" s="1"/>
  <c r="M58" i="8"/>
  <c r="O67" i="1" s="1"/>
  <c r="N58" i="8"/>
  <c r="Q67" i="1" s="1"/>
  <c r="O58" i="8"/>
  <c r="S67" i="1" s="1"/>
  <c r="P58" i="8"/>
  <c r="U67" i="1" s="1"/>
  <c r="D59" i="8"/>
  <c r="D68" i="1" s="1"/>
  <c r="E59" i="8"/>
  <c r="E68" i="1" s="1"/>
  <c r="F59" i="8"/>
  <c r="F68" i="1" s="1"/>
  <c r="G59" i="8"/>
  <c r="H59" i="8"/>
  <c r="H68" i="1" s="1"/>
  <c r="I59" i="8"/>
  <c r="I68" i="1" s="1"/>
  <c r="J59" i="8"/>
  <c r="J68" i="1" s="1"/>
  <c r="K59" i="8"/>
  <c r="K68" i="1" s="1"/>
  <c r="L59" i="8"/>
  <c r="M68" i="1" s="1"/>
  <c r="M59" i="8"/>
  <c r="O68" i="1" s="1"/>
  <c r="N59" i="8"/>
  <c r="Q68" i="1" s="1"/>
  <c r="O59" i="8"/>
  <c r="S68" i="1" s="1"/>
  <c r="P59" i="8"/>
  <c r="U68" i="1" s="1"/>
  <c r="D60" i="8"/>
  <c r="D69" i="1" s="1"/>
  <c r="E60" i="8"/>
  <c r="E69" i="1" s="1"/>
  <c r="F60" i="8"/>
  <c r="F69" i="1" s="1"/>
  <c r="G60" i="8"/>
  <c r="H60" i="8"/>
  <c r="H69" i="1" s="1"/>
  <c r="I60" i="8"/>
  <c r="I69" i="1" s="1"/>
  <c r="J60" i="8"/>
  <c r="J69" i="1" s="1"/>
  <c r="K60" i="8"/>
  <c r="K69" i="1" s="1"/>
  <c r="L60" i="8"/>
  <c r="M69" i="1" s="1"/>
  <c r="M60" i="8"/>
  <c r="O69" i="1" s="1"/>
  <c r="N60" i="8"/>
  <c r="Q69" i="1" s="1"/>
  <c r="O60" i="8"/>
  <c r="S69" i="1" s="1"/>
  <c r="P60" i="8"/>
  <c r="U69" i="1" s="1"/>
  <c r="D61" i="8"/>
  <c r="D70" i="1" s="1"/>
  <c r="E61" i="8"/>
  <c r="E70" i="1" s="1"/>
  <c r="F61" i="8"/>
  <c r="F70" i="1" s="1"/>
  <c r="G61" i="8"/>
  <c r="H61" i="8"/>
  <c r="H70" i="1" s="1"/>
  <c r="I61" i="8"/>
  <c r="I70" i="1" s="1"/>
  <c r="J61" i="8"/>
  <c r="J70" i="1" s="1"/>
  <c r="K61" i="8"/>
  <c r="K70" i="1" s="1"/>
  <c r="L61" i="8"/>
  <c r="M70" i="1" s="1"/>
  <c r="M61" i="8"/>
  <c r="O70" i="1" s="1"/>
  <c r="N61" i="8"/>
  <c r="Q70" i="1" s="1"/>
  <c r="O61" i="8"/>
  <c r="S70" i="1" s="1"/>
  <c r="P61" i="8"/>
  <c r="U70" i="1" s="1"/>
  <c r="D62" i="8"/>
  <c r="D71" i="1" s="1"/>
  <c r="E62" i="8"/>
  <c r="E71" i="1" s="1"/>
  <c r="F62" i="8"/>
  <c r="F71" i="1" s="1"/>
  <c r="G62" i="8"/>
  <c r="H62" i="8"/>
  <c r="H71" i="1" s="1"/>
  <c r="I62" i="8"/>
  <c r="I71" i="1" s="1"/>
  <c r="J62" i="8"/>
  <c r="J71" i="1" s="1"/>
  <c r="K62" i="8"/>
  <c r="K71" i="1" s="1"/>
  <c r="L62" i="8"/>
  <c r="M71" i="1" s="1"/>
  <c r="M62" i="8"/>
  <c r="O71" i="1" s="1"/>
  <c r="N62" i="8"/>
  <c r="Q71" i="1" s="1"/>
  <c r="O62" i="8"/>
  <c r="S71" i="1" s="1"/>
  <c r="P62" i="8"/>
  <c r="U71" i="1" s="1"/>
  <c r="D63" i="8"/>
  <c r="D72" i="1" s="1"/>
  <c r="E63" i="8"/>
  <c r="E72" i="1" s="1"/>
  <c r="F63" i="8"/>
  <c r="F72" i="1" s="1"/>
  <c r="G63" i="8"/>
  <c r="H63" i="8"/>
  <c r="H72" i="1" s="1"/>
  <c r="I63" i="8"/>
  <c r="I72" i="1" s="1"/>
  <c r="J63" i="8"/>
  <c r="J72" i="1" s="1"/>
  <c r="K63" i="8"/>
  <c r="K72" i="1" s="1"/>
  <c r="L63" i="8"/>
  <c r="M72" i="1" s="1"/>
  <c r="M63" i="8"/>
  <c r="O72" i="1" s="1"/>
  <c r="N63" i="8"/>
  <c r="Q72" i="1" s="1"/>
  <c r="O63" i="8"/>
  <c r="S72" i="1" s="1"/>
  <c r="P63" i="8"/>
  <c r="U72" i="1" s="1"/>
  <c r="D64" i="8"/>
  <c r="D73" i="1" s="1"/>
  <c r="E64" i="8"/>
  <c r="E73" i="1" s="1"/>
  <c r="F64" i="8"/>
  <c r="F73" i="1" s="1"/>
  <c r="G64" i="8"/>
  <c r="H64" i="8"/>
  <c r="H73" i="1" s="1"/>
  <c r="I64" i="8"/>
  <c r="I73" i="1" s="1"/>
  <c r="J64" i="8"/>
  <c r="J73" i="1" s="1"/>
  <c r="K64" i="8"/>
  <c r="K73" i="1" s="1"/>
  <c r="L64" i="8"/>
  <c r="M73" i="1" s="1"/>
  <c r="M64" i="8"/>
  <c r="O73" i="1" s="1"/>
  <c r="N64" i="8"/>
  <c r="Q73" i="1" s="1"/>
  <c r="O64" i="8"/>
  <c r="S73" i="1" s="1"/>
  <c r="P64" i="8"/>
  <c r="U73" i="1" s="1"/>
  <c r="D65" i="8"/>
  <c r="D75" i="1" s="1"/>
  <c r="E65" i="8"/>
  <c r="E75" i="1" s="1"/>
  <c r="F65" i="8"/>
  <c r="F75" i="1" s="1"/>
  <c r="G65" i="8"/>
  <c r="H65" i="8"/>
  <c r="H75" i="1" s="1"/>
  <c r="I65" i="8"/>
  <c r="I75" i="1" s="1"/>
  <c r="J65" i="8"/>
  <c r="J75" i="1" s="1"/>
  <c r="K65" i="8"/>
  <c r="K75" i="1" s="1"/>
  <c r="L65" i="8"/>
  <c r="M75" i="1" s="1"/>
  <c r="M65" i="8"/>
  <c r="O75" i="1" s="1"/>
  <c r="N65" i="8"/>
  <c r="Q75" i="1" s="1"/>
  <c r="O65" i="8"/>
  <c r="S75" i="1" s="1"/>
  <c r="P65" i="8"/>
  <c r="U75" i="1" s="1"/>
  <c r="D66" i="8"/>
  <c r="D76" i="1" s="1"/>
  <c r="E66" i="8"/>
  <c r="E76" i="1" s="1"/>
  <c r="F66" i="8"/>
  <c r="F76" i="1" s="1"/>
  <c r="G66" i="8"/>
  <c r="H66" i="8"/>
  <c r="H76" i="1" s="1"/>
  <c r="I66" i="8"/>
  <c r="I76" i="1" s="1"/>
  <c r="J66" i="8"/>
  <c r="J76" i="1" s="1"/>
  <c r="K66" i="8"/>
  <c r="K76" i="1" s="1"/>
  <c r="L66" i="8"/>
  <c r="M76" i="1" s="1"/>
  <c r="M66" i="8"/>
  <c r="O76" i="1" s="1"/>
  <c r="N66" i="8"/>
  <c r="Q76" i="1" s="1"/>
  <c r="O66" i="8"/>
  <c r="S76" i="1" s="1"/>
  <c r="P66" i="8"/>
  <c r="U76" i="1" s="1"/>
  <c r="D67" i="8"/>
  <c r="D77" i="1" s="1"/>
  <c r="E67" i="8"/>
  <c r="E77" i="1" s="1"/>
  <c r="F67" i="8"/>
  <c r="F77" i="1" s="1"/>
  <c r="G67" i="8"/>
  <c r="H67" i="8"/>
  <c r="H77" i="1" s="1"/>
  <c r="I67" i="8"/>
  <c r="I77" i="1" s="1"/>
  <c r="J67" i="8"/>
  <c r="J77" i="1" s="1"/>
  <c r="K67" i="8"/>
  <c r="K77" i="1" s="1"/>
  <c r="L67" i="8"/>
  <c r="M77" i="1" s="1"/>
  <c r="M67" i="8"/>
  <c r="O77" i="1" s="1"/>
  <c r="N67" i="8"/>
  <c r="Q77" i="1" s="1"/>
  <c r="O67" i="8"/>
  <c r="S77" i="1" s="1"/>
  <c r="P67" i="8"/>
  <c r="U77" i="1" s="1"/>
  <c r="D68" i="8"/>
  <c r="D78" i="1" s="1"/>
  <c r="E68" i="8"/>
  <c r="E78" i="1" s="1"/>
  <c r="F68" i="8"/>
  <c r="F78" i="1" s="1"/>
  <c r="G68" i="8"/>
  <c r="H68" i="8"/>
  <c r="H78" i="1" s="1"/>
  <c r="I68" i="8"/>
  <c r="I78" i="1" s="1"/>
  <c r="J68" i="8"/>
  <c r="J78" i="1" s="1"/>
  <c r="K68" i="8"/>
  <c r="K78" i="1" s="1"/>
  <c r="L68" i="8"/>
  <c r="M78" i="1" s="1"/>
  <c r="M68" i="8"/>
  <c r="O78" i="1" s="1"/>
  <c r="N68" i="8"/>
  <c r="Q78" i="1" s="1"/>
  <c r="O68" i="8"/>
  <c r="S78" i="1" s="1"/>
  <c r="P68" i="8"/>
  <c r="U78" i="1" s="1"/>
  <c r="D69" i="8"/>
  <c r="D79" i="1" s="1"/>
  <c r="E69" i="8"/>
  <c r="E79" i="1" s="1"/>
  <c r="F69" i="8"/>
  <c r="F79" i="1" s="1"/>
  <c r="G69" i="8"/>
  <c r="H69" i="8"/>
  <c r="H79" i="1" s="1"/>
  <c r="I69" i="8"/>
  <c r="I79" i="1" s="1"/>
  <c r="J69" i="8"/>
  <c r="J79" i="1" s="1"/>
  <c r="K69" i="8"/>
  <c r="K79" i="1" s="1"/>
  <c r="L69" i="8"/>
  <c r="M79" i="1" s="1"/>
  <c r="M69" i="8"/>
  <c r="O79" i="1" s="1"/>
  <c r="N69" i="8"/>
  <c r="Q79" i="1" s="1"/>
  <c r="O69" i="8"/>
  <c r="S79" i="1" s="1"/>
  <c r="P69" i="8"/>
  <c r="U79" i="1" s="1"/>
  <c r="D70" i="8"/>
  <c r="D80" i="1" s="1"/>
  <c r="E70" i="8"/>
  <c r="E80" i="1" s="1"/>
  <c r="F70" i="8"/>
  <c r="F80" i="1" s="1"/>
  <c r="G70" i="8"/>
  <c r="H70" i="8"/>
  <c r="H80" i="1" s="1"/>
  <c r="I70" i="8"/>
  <c r="I80" i="1" s="1"/>
  <c r="J70" i="8"/>
  <c r="J80" i="1" s="1"/>
  <c r="K70" i="8"/>
  <c r="K80" i="1" s="1"/>
  <c r="L70" i="8"/>
  <c r="M80" i="1" s="1"/>
  <c r="M70" i="8"/>
  <c r="O80" i="1" s="1"/>
  <c r="N70" i="8"/>
  <c r="Q80" i="1" s="1"/>
  <c r="O70" i="8"/>
  <c r="S80" i="1" s="1"/>
  <c r="P70" i="8"/>
  <c r="U80" i="1" s="1"/>
  <c r="D71" i="8"/>
  <c r="D81" i="1" s="1"/>
  <c r="E71" i="8"/>
  <c r="E81" i="1" s="1"/>
  <c r="F71" i="8"/>
  <c r="F81" i="1" s="1"/>
  <c r="G71" i="8"/>
  <c r="H71" i="8"/>
  <c r="H81" i="1" s="1"/>
  <c r="I71" i="8"/>
  <c r="I81" i="1" s="1"/>
  <c r="J71" i="8"/>
  <c r="J81" i="1" s="1"/>
  <c r="K71" i="8"/>
  <c r="K81" i="1" s="1"/>
  <c r="L71" i="8"/>
  <c r="M81" i="1" s="1"/>
  <c r="M71" i="8"/>
  <c r="O81" i="1" s="1"/>
  <c r="N71" i="8"/>
  <c r="Q81" i="1" s="1"/>
  <c r="O71" i="8"/>
  <c r="S81" i="1" s="1"/>
  <c r="P71" i="8"/>
  <c r="U81" i="1" s="1"/>
  <c r="D72" i="8"/>
  <c r="D82" i="1" s="1"/>
  <c r="E72" i="8"/>
  <c r="E82" i="1" s="1"/>
  <c r="F72" i="8"/>
  <c r="F82" i="1" s="1"/>
  <c r="G72" i="8"/>
  <c r="H72" i="8"/>
  <c r="H82" i="1" s="1"/>
  <c r="I72" i="8"/>
  <c r="I82" i="1" s="1"/>
  <c r="J72" i="8"/>
  <c r="J82" i="1" s="1"/>
  <c r="K72" i="8"/>
  <c r="K82" i="1" s="1"/>
  <c r="L72" i="8"/>
  <c r="M82" i="1" s="1"/>
  <c r="M72" i="8"/>
  <c r="O82" i="1" s="1"/>
  <c r="N72" i="8"/>
  <c r="Q82" i="1" s="1"/>
  <c r="O72" i="8"/>
  <c r="S82" i="1" s="1"/>
  <c r="P72" i="8"/>
  <c r="U82" i="1" s="1"/>
  <c r="D73" i="8"/>
  <c r="D84" i="1" s="1"/>
  <c r="E73" i="8"/>
  <c r="E84" i="1" s="1"/>
  <c r="F73" i="8"/>
  <c r="F84" i="1" s="1"/>
  <c r="G73" i="8"/>
  <c r="H73" i="8"/>
  <c r="H84" i="1" s="1"/>
  <c r="I73" i="8"/>
  <c r="I84" i="1" s="1"/>
  <c r="J73" i="8"/>
  <c r="J84" i="1" s="1"/>
  <c r="K73" i="8"/>
  <c r="K84" i="1" s="1"/>
  <c r="L73" i="8"/>
  <c r="M84" i="1" s="1"/>
  <c r="M73" i="8"/>
  <c r="O84" i="1" s="1"/>
  <c r="N73" i="8"/>
  <c r="Q84" i="1" s="1"/>
  <c r="O73" i="8"/>
  <c r="S84" i="1" s="1"/>
  <c r="P73" i="8"/>
  <c r="U84" i="1" s="1"/>
  <c r="D74" i="8"/>
  <c r="D85" i="1" s="1"/>
  <c r="E74" i="8"/>
  <c r="E85" i="1" s="1"/>
  <c r="F74" i="8"/>
  <c r="F85" i="1" s="1"/>
  <c r="G74" i="8"/>
  <c r="H74" i="8"/>
  <c r="H85" i="1" s="1"/>
  <c r="I74" i="8"/>
  <c r="I85" i="1" s="1"/>
  <c r="J74" i="8"/>
  <c r="J85" i="1" s="1"/>
  <c r="K74" i="8"/>
  <c r="K85" i="1" s="1"/>
  <c r="L74" i="8"/>
  <c r="M85" i="1" s="1"/>
  <c r="M74" i="8"/>
  <c r="O85" i="1" s="1"/>
  <c r="N74" i="8"/>
  <c r="Q85" i="1" s="1"/>
  <c r="O74" i="8"/>
  <c r="S85" i="1" s="1"/>
  <c r="P74" i="8"/>
  <c r="U85" i="1" s="1"/>
  <c r="D75" i="8"/>
  <c r="D86" i="1" s="1"/>
  <c r="E75" i="8"/>
  <c r="E86" i="1" s="1"/>
  <c r="F75" i="8"/>
  <c r="F86" i="1" s="1"/>
  <c r="G75" i="8"/>
  <c r="H75" i="8"/>
  <c r="H86" i="1" s="1"/>
  <c r="I75" i="8"/>
  <c r="I86" i="1" s="1"/>
  <c r="J75" i="8"/>
  <c r="J86" i="1" s="1"/>
  <c r="K75" i="8"/>
  <c r="K86" i="1" s="1"/>
  <c r="L75" i="8"/>
  <c r="M86" i="1" s="1"/>
  <c r="M75" i="8"/>
  <c r="O86" i="1" s="1"/>
  <c r="N75" i="8"/>
  <c r="Q86" i="1" s="1"/>
  <c r="O75" i="8"/>
  <c r="S86" i="1" s="1"/>
  <c r="P75" i="8"/>
  <c r="U86" i="1" s="1"/>
  <c r="D76" i="8"/>
  <c r="D87" i="1" s="1"/>
  <c r="E76" i="8"/>
  <c r="E87" i="1" s="1"/>
  <c r="F76" i="8"/>
  <c r="F87" i="1" s="1"/>
  <c r="G76" i="8"/>
  <c r="H76" i="8"/>
  <c r="H87" i="1" s="1"/>
  <c r="I76" i="8"/>
  <c r="I87" i="1" s="1"/>
  <c r="J76" i="8"/>
  <c r="J87" i="1" s="1"/>
  <c r="K76" i="8"/>
  <c r="K87" i="1" s="1"/>
  <c r="L76" i="8"/>
  <c r="M87" i="1" s="1"/>
  <c r="M76" i="8"/>
  <c r="O87" i="1" s="1"/>
  <c r="N76" i="8"/>
  <c r="Q87" i="1" s="1"/>
  <c r="O76" i="8"/>
  <c r="S87" i="1" s="1"/>
  <c r="P76" i="8"/>
  <c r="U87" i="1" s="1"/>
  <c r="D77" i="8"/>
  <c r="D88" i="1" s="1"/>
  <c r="E77" i="8"/>
  <c r="E88" i="1" s="1"/>
  <c r="F77" i="8"/>
  <c r="F88" i="1" s="1"/>
  <c r="G77" i="8"/>
  <c r="H77" i="8"/>
  <c r="H88" i="1" s="1"/>
  <c r="I77" i="8"/>
  <c r="I88" i="1" s="1"/>
  <c r="J77" i="8"/>
  <c r="J88" i="1" s="1"/>
  <c r="K77" i="8"/>
  <c r="K88" i="1" s="1"/>
  <c r="L77" i="8"/>
  <c r="M88" i="1" s="1"/>
  <c r="M77" i="8"/>
  <c r="O88" i="1" s="1"/>
  <c r="N77" i="8"/>
  <c r="Q88" i="1" s="1"/>
  <c r="O77" i="8"/>
  <c r="S88" i="1" s="1"/>
  <c r="P77" i="8"/>
  <c r="U88" i="1" s="1"/>
  <c r="D78" i="8"/>
  <c r="D89" i="1" s="1"/>
  <c r="E78" i="8"/>
  <c r="E89" i="1" s="1"/>
  <c r="F78" i="8"/>
  <c r="F89" i="1" s="1"/>
  <c r="G78" i="8"/>
  <c r="H78" i="8"/>
  <c r="H89" i="1" s="1"/>
  <c r="I78" i="8"/>
  <c r="I89" i="1" s="1"/>
  <c r="J78" i="8"/>
  <c r="J89" i="1" s="1"/>
  <c r="K78" i="8"/>
  <c r="K89" i="1" s="1"/>
  <c r="L78" i="8"/>
  <c r="M89" i="1" s="1"/>
  <c r="M78" i="8"/>
  <c r="O89" i="1" s="1"/>
  <c r="N78" i="8"/>
  <c r="Q89" i="1" s="1"/>
  <c r="O78" i="8"/>
  <c r="S89" i="1" s="1"/>
  <c r="P78" i="8"/>
  <c r="U89" i="1" s="1"/>
  <c r="D79" i="8"/>
  <c r="D90" i="1" s="1"/>
  <c r="E79" i="8"/>
  <c r="E90" i="1" s="1"/>
  <c r="F79" i="8"/>
  <c r="F90" i="1" s="1"/>
  <c r="G79" i="8"/>
  <c r="H79" i="8"/>
  <c r="H90" i="1" s="1"/>
  <c r="I79" i="8"/>
  <c r="I90" i="1" s="1"/>
  <c r="J79" i="8"/>
  <c r="J90" i="1" s="1"/>
  <c r="K79" i="8"/>
  <c r="K90" i="1" s="1"/>
  <c r="L79" i="8"/>
  <c r="M90" i="1" s="1"/>
  <c r="M79" i="8"/>
  <c r="O90" i="1" s="1"/>
  <c r="N79" i="8"/>
  <c r="Q90" i="1" s="1"/>
  <c r="O79" i="8"/>
  <c r="S90" i="1" s="1"/>
  <c r="P79" i="8"/>
  <c r="U90" i="1" s="1"/>
  <c r="D80" i="8"/>
  <c r="D92" i="1" s="1"/>
  <c r="E80" i="8"/>
  <c r="E92" i="1" s="1"/>
  <c r="F80" i="8"/>
  <c r="F92" i="1" s="1"/>
  <c r="G80" i="8"/>
  <c r="H80" i="8"/>
  <c r="H92" i="1" s="1"/>
  <c r="I80" i="8"/>
  <c r="I92" i="1" s="1"/>
  <c r="J80" i="8"/>
  <c r="J92" i="1" s="1"/>
  <c r="K80" i="8"/>
  <c r="K92" i="1" s="1"/>
  <c r="L80" i="8"/>
  <c r="M92" i="1" s="1"/>
  <c r="M80" i="8"/>
  <c r="O92" i="1" s="1"/>
  <c r="N80" i="8"/>
  <c r="Q92" i="1" s="1"/>
  <c r="O80" i="8"/>
  <c r="S92" i="1" s="1"/>
  <c r="P80" i="8"/>
  <c r="U92" i="1" s="1"/>
  <c r="D81" i="8"/>
  <c r="D93" i="1" s="1"/>
  <c r="E81" i="8"/>
  <c r="E93" i="1" s="1"/>
  <c r="F81" i="8"/>
  <c r="F93" i="1" s="1"/>
  <c r="G81" i="8"/>
  <c r="H81" i="8"/>
  <c r="H93" i="1" s="1"/>
  <c r="I81" i="8"/>
  <c r="I93" i="1" s="1"/>
  <c r="J81" i="8"/>
  <c r="J93" i="1" s="1"/>
  <c r="K81" i="8"/>
  <c r="K93" i="1" s="1"/>
  <c r="L81" i="8"/>
  <c r="M93" i="1" s="1"/>
  <c r="M81" i="8"/>
  <c r="O93" i="1" s="1"/>
  <c r="N81" i="8"/>
  <c r="Q93" i="1" s="1"/>
  <c r="O81" i="8"/>
  <c r="S93" i="1" s="1"/>
  <c r="P81" i="8"/>
  <c r="U93" i="1" s="1"/>
  <c r="D82" i="8"/>
  <c r="D94" i="1" s="1"/>
  <c r="E82" i="8"/>
  <c r="E94" i="1" s="1"/>
  <c r="F82" i="8"/>
  <c r="F94" i="1" s="1"/>
  <c r="G82" i="8"/>
  <c r="H82" i="8"/>
  <c r="H94" i="1" s="1"/>
  <c r="I82" i="8"/>
  <c r="I94" i="1" s="1"/>
  <c r="J82" i="8"/>
  <c r="J94" i="1" s="1"/>
  <c r="K82" i="8"/>
  <c r="K94" i="1" s="1"/>
  <c r="L82" i="8"/>
  <c r="M94" i="1" s="1"/>
  <c r="M82" i="8"/>
  <c r="O94" i="1" s="1"/>
  <c r="N82" i="8"/>
  <c r="Q94" i="1" s="1"/>
  <c r="O82" i="8"/>
  <c r="S94" i="1" s="1"/>
  <c r="P82" i="8"/>
  <c r="U94" i="1" s="1"/>
  <c r="D83" i="8"/>
  <c r="D95" i="1" s="1"/>
  <c r="E83" i="8"/>
  <c r="E95" i="1" s="1"/>
  <c r="F83" i="8"/>
  <c r="F95" i="1" s="1"/>
  <c r="G83" i="8"/>
  <c r="H83" i="8"/>
  <c r="H95" i="1" s="1"/>
  <c r="I83" i="8"/>
  <c r="I95" i="1" s="1"/>
  <c r="J83" i="8"/>
  <c r="J95" i="1" s="1"/>
  <c r="K83" i="8"/>
  <c r="K95" i="1" s="1"/>
  <c r="L83" i="8"/>
  <c r="M95" i="1" s="1"/>
  <c r="M83" i="8"/>
  <c r="O95" i="1" s="1"/>
  <c r="N83" i="8"/>
  <c r="Q95" i="1" s="1"/>
  <c r="O83" i="8"/>
  <c r="S95" i="1" s="1"/>
  <c r="P83" i="8"/>
  <c r="U95" i="1" s="1"/>
  <c r="D84" i="8"/>
  <c r="D96" i="1" s="1"/>
  <c r="E84" i="8"/>
  <c r="E96" i="1" s="1"/>
  <c r="F84" i="8"/>
  <c r="F96" i="1" s="1"/>
  <c r="G84" i="8"/>
  <c r="H84" i="8"/>
  <c r="H96" i="1" s="1"/>
  <c r="I84" i="8"/>
  <c r="I96" i="1" s="1"/>
  <c r="J84" i="8"/>
  <c r="J96" i="1" s="1"/>
  <c r="K84" i="8"/>
  <c r="K96" i="1" s="1"/>
  <c r="L84" i="8"/>
  <c r="M96" i="1" s="1"/>
  <c r="M84" i="8"/>
  <c r="O96" i="1" s="1"/>
  <c r="N84" i="8"/>
  <c r="Q96" i="1" s="1"/>
  <c r="O84" i="8"/>
  <c r="S96" i="1" s="1"/>
  <c r="P84" i="8"/>
  <c r="U96" i="1" s="1"/>
  <c r="D85" i="8"/>
  <c r="D97" i="1" s="1"/>
  <c r="E85" i="8"/>
  <c r="E97" i="1" s="1"/>
  <c r="F85" i="8"/>
  <c r="F97" i="1" s="1"/>
  <c r="G85" i="8"/>
  <c r="H85" i="8"/>
  <c r="H97" i="1" s="1"/>
  <c r="I85" i="8"/>
  <c r="I97" i="1" s="1"/>
  <c r="J85" i="8"/>
  <c r="J97" i="1" s="1"/>
  <c r="K85" i="8"/>
  <c r="K97" i="1" s="1"/>
  <c r="L85" i="8"/>
  <c r="M97" i="1" s="1"/>
  <c r="M85" i="8"/>
  <c r="O97" i="1" s="1"/>
  <c r="N85" i="8"/>
  <c r="Q97" i="1" s="1"/>
  <c r="O85" i="8"/>
  <c r="S97" i="1" s="1"/>
  <c r="P85" i="8"/>
  <c r="U97" i="1" s="1"/>
  <c r="D86" i="8"/>
  <c r="D98" i="1" s="1"/>
  <c r="E86" i="8"/>
  <c r="E98" i="1" s="1"/>
  <c r="F86" i="8"/>
  <c r="F98" i="1" s="1"/>
  <c r="G86" i="8"/>
  <c r="H86" i="8"/>
  <c r="H98" i="1" s="1"/>
  <c r="I86" i="8"/>
  <c r="I98" i="1" s="1"/>
  <c r="J86" i="8"/>
  <c r="J98" i="1" s="1"/>
  <c r="K86" i="8"/>
  <c r="K98" i="1" s="1"/>
  <c r="L86" i="8"/>
  <c r="M98" i="1" s="1"/>
  <c r="M86" i="8"/>
  <c r="O98" i="1" s="1"/>
  <c r="N86" i="8"/>
  <c r="Q98" i="1" s="1"/>
  <c r="O86" i="8"/>
  <c r="S98" i="1" s="1"/>
  <c r="P86" i="8"/>
  <c r="U98" i="1" s="1"/>
  <c r="D87" i="8"/>
  <c r="D99" i="1" s="1"/>
  <c r="E87" i="8"/>
  <c r="E99" i="1" s="1"/>
  <c r="F87" i="8"/>
  <c r="F99" i="1" s="1"/>
  <c r="G87" i="8"/>
  <c r="H87" i="8"/>
  <c r="H99" i="1" s="1"/>
  <c r="I87" i="8"/>
  <c r="I99" i="1" s="1"/>
  <c r="J87" i="8"/>
  <c r="J99" i="1" s="1"/>
  <c r="K87" i="8"/>
  <c r="K99" i="1" s="1"/>
  <c r="L87" i="8"/>
  <c r="M99" i="1" s="1"/>
  <c r="M87" i="8"/>
  <c r="O99" i="1" s="1"/>
  <c r="N87" i="8"/>
  <c r="Q99" i="1" s="1"/>
  <c r="O87" i="8"/>
  <c r="S99" i="1" s="1"/>
  <c r="P87" i="8"/>
  <c r="U99" i="1" s="1"/>
  <c r="D88" i="8"/>
  <c r="D101" i="1" s="1"/>
  <c r="E88" i="8"/>
  <c r="E101" i="1" s="1"/>
  <c r="F88" i="8"/>
  <c r="F101" i="1" s="1"/>
  <c r="G88" i="8"/>
  <c r="H88" i="8"/>
  <c r="H101" i="1" s="1"/>
  <c r="I88" i="8"/>
  <c r="I101" i="1" s="1"/>
  <c r="J88" i="8"/>
  <c r="J101" i="1" s="1"/>
  <c r="K88" i="8"/>
  <c r="K101" i="1" s="1"/>
  <c r="L88" i="8"/>
  <c r="M101" i="1" s="1"/>
  <c r="M88" i="8"/>
  <c r="O101" i="1" s="1"/>
  <c r="N88" i="8"/>
  <c r="Q101" i="1" s="1"/>
  <c r="O88" i="8"/>
  <c r="S101" i="1" s="1"/>
  <c r="P88" i="8"/>
  <c r="U101" i="1" s="1"/>
  <c r="D89" i="8"/>
  <c r="D102" i="1" s="1"/>
  <c r="E89" i="8"/>
  <c r="E102" i="1" s="1"/>
  <c r="F89" i="8"/>
  <c r="F102" i="1" s="1"/>
  <c r="G89" i="8"/>
  <c r="H89" i="8"/>
  <c r="H102" i="1" s="1"/>
  <c r="I89" i="8"/>
  <c r="I102" i="1" s="1"/>
  <c r="J89" i="8"/>
  <c r="J102" i="1" s="1"/>
  <c r="K89" i="8"/>
  <c r="K102" i="1" s="1"/>
  <c r="L89" i="8"/>
  <c r="M102" i="1" s="1"/>
  <c r="M89" i="8"/>
  <c r="O102" i="1" s="1"/>
  <c r="N89" i="8"/>
  <c r="Q102" i="1" s="1"/>
  <c r="O89" i="8"/>
  <c r="S102" i="1" s="1"/>
  <c r="P89" i="8"/>
  <c r="U102" i="1" s="1"/>
  <c r="D90" i="8"/>
  <c r="D103" i="1" s="1"/>
  <c r="E90" i="8"/>
  <c r="E103" i="1" s="1"/>
  <c r="F90" i="8"/>
  <c r="F103" i="1" s="1"/>
  <c r="G90" i="8"/>
  <c r="H90" i="8"/>
  <c r="H103" i="1" s="1"/>
  <c r="I90" i="8"/>
  <c r="I103" i="1" s="1"/>
  <c r="J90" i="8"/>
  <c r="J103" i="1" s="1"/>
  <c r="K90" i="8"/>
  <c r="K103" i="1" s="1"/>
  <c r="L90" i="8"/>
  <c r="M103" i="1" s="1"/>
  <c r="M90" i="8"/>
  <c r="O103" i="1" s="1"/>
  <c r="N90" i="8"/>
  <c r="Q103" i="1" s="1"/>
  <c r="O90" i="8"/>
  <c r="S103" i="1" s="1"/>
  <c r="P90" i="8"/>
  <c r="U103" i="1" s="1"/>
  <c r="D91" i="8"/>
  <c r="D105" i="1" s="1"/>
  <c r="E91" i="8"/>
  <c r="E105" i="1" s="1"/>
  <c r="F91" i="8"/>
  <c r="F105" i="1" s="1"/>
  <c r="G91" i="8"/>
  <c r="H91" i="8"/>
  <c r="H105" i="1" s="1"/>
  <c r="I91" i="8"/>
  <c r="I105" i="1" s="1"/>
  <c r="J91" i="8"/>
  <c r="J105" i="1" s="1"/>
  <c r="K91" i="8"/>
  <c r="K105" i="1" s="1"/>
  <c r="L91" i="8"/>
  <c r="M105" i="1" s="1"/>
  <c r="M91" i="8"/>
  <c r="O105" i="1" s="1"/>
  <c r="N91" i="8"/>
  <c r="Q105" i="1" s="1"/>
  <c r="O91" i="8"/>
  <c r="S105" i="1" s="1"/>
  <c r="P91" i="8"/>
  <c r="U105" i="1" s="1"/>
  <c r="D92" i="8"/>
  <c r="D106" i="1" s="1"/>
  <c r="E92" i="8"/>
  <c r="E106" i="1" s="1"/>
  <c r="F92" i="8"/>
  <c r="F106" i="1" s="1"/>
  <c r="G92" i="8"/>
  <c r="H92" i="8"/>
  <c r="H106" i="1" s="1"/>
  <c r="I92" i="8"/>
  <c r="I106" i="1" s="1"/>
  <c r="J92" i="8"/>
  <c r="J106" i="1" s="1"/>
  <c r="K92" i="8"/>
  <c r="K106" i="1" s="1"/>
  <c r="L92" i="8"/>
  <c r="M106" i="1" s="1"/>
  <c r="M92" i="8"/>
  <c r="O106" i="1" s="1"/>
  <c r="N92" i="8"/>
  <c r="Q106" i="1" s="1"/>
  <c r="O92" i="8"/>
  <c r="S106" i="1" s="1"/>
  <c r="P92" i="8"/>
  <c r="U106" i="1" s="1"/>
  <c r="D93" i="8"/>
  <c r="D107" i="1" s="1"/>
  <c r="E93" i="8"/>
  <c r="E107" i="1" s="1"/>
  <c r="F93" i="8"/>
  <c r="F107" i="1" s="1"/>
  <c r="G93" i="8"/>
  <c r="H93" i="8"/>
  <c r="H107" i="1" s="1"/>
  <c r="I93" i="8"/>
  <c r="I107" i="1" s="1"/>
  <c r="J93" i="8"/>
  <c r="J107" i="1" s="1"/>
  <c r="K93" i="8"/>
  <c r="K107" i="1" s="1"/>
  <c r="L93" i="8"/>
  <c r="M107" i="1" s="1"/>
  <c r="M93" i="8"/>
  <c r="O107" i="1" s="1"/>
  <c r="N93" i="8"/>
  <c r="Q107" i="1" s="1"/>
  <c r="O93" i="8"/>
  <c r="S107" i="1" s="1"/>
  <c r="P93" i="8"/>
  <c r="U107" i="1" s="1"/>
  <c r="D94" i="8"/>
  <c r="D108" i="1" s="1"/>
  <c r="E94" i="8"/>
  <c r="E108" i="1" s="1"/>
  <c r="F94" i="8"/>
  <c r="F108" i="1" s="1"/>
  <c r="G94" i="8"/>
  <c r="H94" i="8"/>
  <c r="H108" i="1" s="1"/>
  <c r="I94" i="8"/>
  <c r="I108" i="1" s="1"/>
  <c r="J94" i="8"/>
  <c r="J108" i="1" s="1"/>
  <c r="K94" i="8"/>
  <c r="K108" i="1" s="1"/>
  <c r="L94" i="8"/>
  <c r="M108" i="1" s="1"/>
  <c r="M94" i="8"/>
  <c r="O108" i="1" s="1"/>
  <c r="N94" i="8"/>
  <c r="Q108" i="1" s="1"/>
  <c r="O94" i="8"/>
  <c r="S108" i="1" s="1"/>
  <c r="P94" i="8"/>
  <c r="U108" i="1" s="1"/>
  <c r="D95" i="8"/>
  <c r="D110" i="1" s="1"/>
  <c r="E95" i="8"/>
  <c r="E110" i="1" s="1"/>
  <c r="F95" i="8"/>
  <c r="F110" i="1" s="1"/>
  <c r="G95" i="8"/>
  <c r="H95" i="8"/>
  <c r="H110" i="1" s="1"/>
  <c r="I95" i="8"/>
  <c r="I110" i="1" s="1"/>
  <c r="J95" i="8"/>
  <c r="J110" i="1" s="1"/>
  <c r="K95" i="8"/>
  <c r="K110" i="1" s="1"/>
  <c r="L95" i="8"/>
  <c r="M110" i="1" s="1"/>
  <c r="M95" i="8"/>
  <c r="O110" i="1" s="1"/>
  <c r="N95" i="8"/>
  <c r="Q110" i="1" s="1"/>
  <c r="O95" i="8"/>
  <c r="S110" i="1" s="1"/>
  <c r="P95" i="8"/>
  <c r="U110" i="1" s="1"/>
  <c r="D96" i="8"/>
  <c r="D111" i="1" s="1"/>
  <c r="E96" i="8"/>
  <c r="E111" i="1" s="1"/>
  <c r="F96" i="8"/>
  <c r="F111" i="1" s="1"/>
  <c r="G96" i="8"/>
  <c r="H96" i="8"/>
  <c r="H111" i="1" s="1"/>
  <c r="I96" i="8"/>
  <c r="I111" i="1" s="1"/>
  <c r="J96" i="8"/>
  <c r="J111" i="1" s="1"/>
  <c r="K96" i="8"/>
  <c r="K111" i="1" s="1"/>
  <c r="L96" i="8"/>
  <c r="M111" i="1" s="1"/>
  <c r="M96" i="8"/>
  <c r="O111" i="1" s="1"/>
  <c r="N96" i="8"/>
  <c r="Q111" i="1" s="1"/>
  <c r="O96" i="8"/>
  <c r="S111" i="1" s="1"/>
  <c r="P96" i="8"/>
  <c r="U111" i="1" s="1"/>
  <c r="D97" i="8"/>
  <c r="D112" i="1" s="1"/>
  <c r="E97" i="8"/>
  <c r="E112" i="1" s="1"/>
  <c r="F97" i="8"/>
  <c r="F112" i="1" s="1"/>
  <c r="G97" i="8"/>
  <c r="H97" i="8"/>
  <c r="H112" i="1" s="1"/>
  <c r="I97" i="8"/>
  <c r="I112" i="1" s="1"/>
  <c r="J97" i="8"/>
  <c r="J112" i="1" s="1"/>
  <c r="K97" i="8"/>
  <c r="K112" i="1" s="1"/>
  <c r="L97" i="8"/>
  <c r="M112" i="1" s="1"/>
  <c r="M97" i="8"/>
  <c r="O112" i="1" s="1"/>
  <c r="N97" i="8"/>
  <c r="Q112" i="1" s="1"/>
  <c r="O97" i="8"/>
  <c r="S112" i="1" s="1"/>
  <c r="P97" i="8"/>
  <c r="U112" i="1" s="1"/>
  <c r="D98" i="8"/>
  <c r="D113" i="1" s="1"/>
  <c r="E98" i="8"/>
  <c r="E113" i="1" s="1"/>
  <c r="F98" i="8"/>
  <c r="F113" i="1" s="1"/>
  <c r="G98" i="8"/>
  <c r="H98" i="8"/>
  <c r="H113" i="1" s="1"/>
  <c r="I98" i="8"/>
  <c r="I113" i="1" s="1"/>
  <c r="J98" i="8"/>
  <c r="J113" i="1" s="1"/>
  <c r="K98" i="8"/>
  <c r="K113" i="1" s="1"/>
  <c r="L98" i="8"/>
  <c r="M113" i="1" s="1"/>
  <c r="M98" i="8"/>
  <c r="O113" i="1" s="1"/>
  <c r="N98" i="8"/>
  <c r="Q113" i="1" s="1"/>
  <c r="O98" i="8"/>
  <c r="S113" i="1" s="1"/>
  <c r="P98" i="8"/>
  <c r="U113" i="1" s="1"/>
  <c r="D99" i="8"/>
  <c r="D114" i="1" s="1"/>
  <c r="E99" i="8"/>
  <c r="E114" i="1" s="1"/>
  <c r="F99" i="8"/>
  <c r="F114" i="1" s="1"/>
  <c r="G99" i="8"/>
  <c r="H99" i="8"/>
  <c r="H114" i="1" s="1"/>
  <c r="I99" i="8"/>
  <c r="I114" i="1" s="1"/>
  <c r="J99" i="8"/>
  <c r="J114" i="1" s="1"/>
  <c r="K99" i="8"/>
  <c r="K114" i="1" s="1"/>
  <c r="L99" i="8"/>
  <c r="M114" i="1" s="1"/>
  <c r="M99" i="8"/>
  <c r="O114" i="1" s="1"/>
  <c r="N99" i="8"/>
  <c r="Q114" i="1" s="1"/>
  <c r="O99" i="8"/>
  <c r="S114" i="1" s="1"/>
  <c r="P99" i="8"/>
  <c r="U114" i="1" s="1"/>
  <c r="D100" i="8"/>
  <c r="D115" i="1" s="1"/>
  <c r="E100" i="8"/>
  <c r="E115" i="1" s="1"/>
  <c r="F100" i="8"/>
  <c r="F115" i="1" s="1"/>
  <c r="G100" i="8"/>
  <c r="H100" i="8"/>
  <c r="H115" i="1" s="1"/>
  <c r="I100" i="8"/>
  <c r="I115" i="1" s="1"/>
  <c r="J100" i="8"/>
  <c r="J115" i="1" s="1"/>
  <c r="K100" i="8"/>
  <c r="K115" i="1" s="1"/>
  <c r="L100" i="8"/>
  <c r="M115" i="1" s="1"/>
  <c r="M100" i="8"/>
  <c r="O115" i="1" s="1"/>
  <c r="N100" i="8"/>
  <c r="Q115" i="1" s="1"/>
  <c r="O100" i="8"/>
  <c r="S115" i="1" s="1"/>
  <c r="P100" i="8"/>
  <c r="U115" i="1" s="1"/>
  <c r="D101" i="8"/>
  <c r="D116" i="1" s="1"/>
  <c r="E101" i="8"/>
  <c r="E116" i="1" s="1"/>
  <c r="F101" i="8"/>
  <c r="F116" i="1" s="1"/>
  <c r="G101" i="8"/>
  <c r="H101" i="8"/>
  <c r="H116" i="1" s="1"/>
  <c r="I101" i="8"/>
  <c r="I116" i="1" s="1"/>
  <c r="J101" i="8"/>
  <c r="J116" i="1" s="1"/>
  <c r="K101" i="8"/>
  <c r="K116" i="1" s="1"/>
  <c r="L101" i="8"/>
  <c r="M116" i="1" s="1"/>
  <c r="M101" i="8"/>
  <c r="O116" i="1" s="1"/>
  <c r="N101" i="8"/>
  <c r="Q116" i="1" s="1"/>
  <c r="O101" i="8"/>
  <c r="S116" i="1" s="1"/>
  <c r="P101" i="8"/>
  <c r="U116" i="1" s="1"/>
  <c r="D102" i="8"/>
  <c r="D117" i="1" s="1"/>
  <c r="E102" i="8"/>
  <c r="E117" i="1" s="1"/>
  <c r="F102" i="8"/>
  <c r="F117" i="1" s="1"/>
  <c r="G102" i="8"/>
  <c r="H102" i="8"/>
  <c r="H117" i="1" s="1"/>
  <c r="I102" i="8"/>
  <c r="I117" i="1" s="1"/>
  <c r="J102" i="8"/>
  <c r="J117" i="1" s="1"/>
  <c r="K102" i="8"/>
  <c r="K117" i="1" s="1"/>
  <c r="L102" i="8"/>
  <c r="M117" i="1" s="1"/>
  <c r="M102" i="8"/>
  <c r="O117" i="1" s="1"/>
  <c r="N102" i="8"/>
  <c r="Q117" i="1" s="1"/>
  <c r="O102" i="8"/>
  <c r="S117" i="1" s="1"/>
  <c r="P102" i="8"/>
  <c r="U117" i="1" s="1"/>
  <c r="D103" i="8"/>
  <c r="D118" i="1" s="1"/>
  <c r="E103" i="8"/>
  <c r="E118" i="1" s="1"/>
  <c r="F103" i="8"/>
  <c r="F118" i="1" s="1"/>
  <c r="G103" i="8"/>
  <c r="H103" i="8"/>
  <c r="H118" i="1" s="1"/>
  <c r="I103" i="8"/>
  <c r="I118" i="1" s="1"/>
  <c r="J103" i="8"/>
  <c r="J118" i="1" s="1"/>
  <c r="K103" i="8"/>
  <c r="K118" i="1" s="1"/>
  <c r="L103" i="8"/>
  <c r="M118" i="1" s="1"/>
  <c r="M103" i="8"/>
  <c r="O118" i="1" s="1"/>
  <c r="N103" i="8"/>
  <c r="Q118" i="1" s="1"/>
  <c r="O103" i="8"/>
  <c r="S118" i="1" s="1"/>
  <c r="P103" i="8"/>
  <c r="U118" i="1" s="1"/>
  <c r="D104" i="8"/>
  <c r="D119" i="1" s="1"/>
  <c r="E104" i="8"/>
  <c r="E119" i="1" s="1"/>
  <c r="F104" i="8"/>
  <c r="F119" i="1" s="1"/>
  <c r="G104" i="8"/>
  <c r="H104" i="8"/>
  <c r="H119" i="1" s="1"/>
  <c r="I104" i="8"/>
  <c r="I119" i="1" s="1"/>
  <c r="J104" i="8"/>
  <c r="J119" i="1" s="1"/>
  <c r="K104" i="8"/>
  <c r="K119" i="1" s="1"/>
  <c r="L104" i="8"/>
  <c r="M119" i="1" s="1"/>
  <c r="M104" i="8"/>
  <c r="O119" i="1" s="1"/>
  <c r="N104" i="8"/>
  <c r="Q119" i="1" s="1"/>
  <c r="O104" i="8"/>
  <c r="S119" i="1" s="1"/>
  <c r="P104" i="8"/>
  <c r="U119" i="1" s="1"/>
  <c r="D105" i="8"/>
  <c r="D120" i="1" s="1"/>
  <c r="E105" i="8"/>
  <c r="E120" i="1" s="1"/>
  <c r="F105" i="8"/>
  <c r="F120" i="1" s="1"/>
  <c r="G105" i="8"/>
  <c r="H105" i="8"/>
  <c r="H120" i="1" s="1"/>
  <c r="I105" i="8"/>
  <c r="I120" i="1" s="1"/>
  <c r="J105" i="8"/>
  <c r="J120" i="1" s="1"/>
  <c r="K105" i="8"/>
  <c r="K120" i="1" s="1"/>
  <c r="L105" i="8"/>
  <c r="M120" i="1" s="1"/>
  <c r="M105" i="8"/>
  <c r="O120" i="1" s="1"/>
  <c r="N105" i="8"/>
  <c r="Q120" i="1" s="1"/>
  <c r="O105" i="8"/>
  <c r="S120" i="1" s="1"/>
  <c r="P105" i="8"/>
  <c r="U120" i="1" s="1"/>
  <c r="D106" i="8"/>
  <c r="D121" i="1" s="1"/>
  <c r="E106" i="8"/>
  <c r="E121" i="1" s="1"/>
  <c r="F106" i="8"/>
  <c r="F121" i="1" s="1"/>
  <c r="G106" i="8"/>
  <c r="H106" i="8"/>
  <c r="H121" i="1" s="1"/>
  <c r="I106" i="8"/>
  <c r="I121" i="1" s="1"/>
  <c r="J106" i="8"/>
  <c r="J121" i="1" s="1"/>
  <c r="K106" i="8"/>
  <c r="K121" i="1" s="1"/>
  <c r="L106" i="8"/>
  <c r="M121" i="1" s="1"/>
  <c r="M106" i="8"/>
  <c r="O121" i="1" s="1"/>
  <c r="N106" i="8"/>
  <c r="Q121" i="1" s="1"/>
  <c r="O106" i="8"/>
  <c r="S121" i="1" s="1"/>
  <c r="P106" i="8"/>
  <c r="U121" i="1" s="1"/>
  <c r="D107" i="8"/>
  <c r="D122" i="1" s="1"/>
  <c r="E107" i="8"/>
  <c r="E122" i="1" s="1"/>
  <c r="F107" i="8"/>
  <c r="F122" i="1" s="1"/>
  <c r="G107" i="8"/>
  <c r="H107" i="8"/>
  <c r="H122" i="1" s="1"/>
  <c r="I107" i="8"/>
  <c r="I122" i="1" s="1"/>
  <c r="J107" i="8"/>
  <c r="J122" i="1" s="1"/>
  <c r="K107" i="8"/>
  <c r="K122" i="1" s="1"/>
  <c r="L107" i="8"/>
  <c r="M122" i="1" s="1"/>
  <c r="M107" i="8"/>
  <c r="O122" i="1" s="1"/>
  <c r="N107" i="8"/>
  <c r="Q122" i="1" s="1"/>
  <c r="O107" i="8"/>
  <c r="S122" i="1" s="1"/>
  <c r="P107" i="8"/>
  <c r="U122" i="1" s="1"/>
  <c r="D108" i="8"/>
  <c r="D123" i="1" s="1"/>
  <c r="E108" i="8"/>
  <c r="E123" i="1" s="1"/>
  <c r="F108" i="8"/>
  <c r="F123" i="1" s="1"/>
  <c r="G108" i="8"/>
  <c r="H108" i="8"/>
  <c r="H123" i="1" s="1"/>
  <c r="I108" i="8"/>
  <c r="I123" i="1" s="1"/>
  <c r="J108" i="8"/>
  <c r="J123" i="1" s="1"/>
  <c r="K108" i="8"/>
  <c r="K123" i="1" s="1"/>
  <c r="L108" i="8"/>
  <c r="M123" i="1" s="1"/>
  <c r="M108" i="8"/>
  <c r="O123" i="1" s="1"/>
  <c r="N108" i="8"/>
  <c r="Q123" i="1" s="1"/>
  <c r="O108" i="8"/>
  <c r="S123" i="1" s="1"/>
  <c r="P108" i="8"/>
  <c r="U123" i="1" s="1"/>
  <c r="D109" i="8"/>
  <c r="D125" i="1" s="1"/>
  <c r="E109" i="8"/>
  <c r="E125" i="1" s="1"/>
  <c r="F109" i="8"/>
  <c r="F125" i="1" s="1"/>
  <c r="G109" i="8"/>
  <c r="H109" i="8"/>
  <c r="H125" i="1" s="1"/>
  <c r="I109" i="8"/>
  <c r="I125" i="1" s="1"/>
  <c r="J109" i="8"/>
  <c r="J125" i="1" s="1"/>
  <c r="K109" i="8"/>
  <c r="K125" i="1" s="1"/>
  <c r="L109" i="8"/>
  <c r="M125" i="1" s="1"/>
  <c r="M109" i="8"/>
  <c r="O125" i="1" s="1"/>
  <c r="N109" i="8"/>
  <c r="Q125" i="1" s="1"/>
  <c r="O109" i="8"/>
  <c r="S125" i="1" s="1"/>
  <c r="P109" i="8"/>
  <c r="U125" i="1" s="1"/>
  <c r="D110" i="8"/>
  <c r="D126" i="1" s="1"/>
  <c r="E110" i="8"/>
  <c r="E126" i="1" s="1"/>
  <c r="F110" i="8"/>
  <c r="F126" i="1" s="1"/>
  <c r="G110" i="8"/>
  <c r="H110" i="8"/>
  <c r="H126" i="1" s="1"/>
  <c r="I110" i="8"/>
  <c r="I126" i="1" s="1"/>
  <c r="J110" i="8"/>
  <c r="J126" i="1" s="1"/>
  <c r="K110" i="8"/>
  <c r="K126" i="1" s="1"/>
  <c r="L110" i="8"/>
  <c r="M126" i="1" s="1"/>
  <c r="M110" i="8"/>
  <c r="O126" i="1" s="1"/>
  <c r="N110" i="8"/>
  <c r="Q126" i="1" s="1"/>
  <c r="O110" i="8"/>
  <c r="S126" i="1" s="1"/>
  <c r="P110" i="8"/>
  <c r="U126" i="1" s="1"/>
  <c r="D111" i="8"/>
  <c r="D127" i="1" s="1"/>
  <c r="E111" i="8"/>
  <c r="E127" i="1" s="1"/>
  <c r="F111" i="8"/>
  <c r="F127" i="1" s="1"/>
  <c r="G111" i="8"/>
  <c r="H111" i="8"/>
  <c r="H127" i="1" s="1"/>
  <c r="I111" i="8"/>
  <c r="I127" i="1" s="1"/>
  <c r="J111" i="8"/>
  <c r="J127" i="1" s="1"/>
  <c r="K111" i="8"/>
  <c r="K127" i="1" s="1"/>
  <c r="L111" i="8"/>
  <c r="M127" i="1" s="1"/>
  <c r="M111" i="8"/>
  <c r="O127" i="1" s="1"/>
  <c r="N111" i="8"/>
  <c r="Q127" i="1" s="1"/>
  <c r="R127" i="1" s="1"/>
  <c r="O111" i="8"/>
  <c r="S127" i="1" s="1"/>
  <c r="P111" i="8"/>
  <c r="U127" i="1" s="1"/>
  <c r="D112" i="8"/>
  <c r="D128" i="1" s="1"/>
  <c r="E112" i="8"/>
  <c r="E128" i="1" s="1"/>
  <c r="F112" i="8"/>
  <c r="F128" i="1" s="1"/>
  <c r="G112" i="8"/>
  <c r="H112" i="8"/>
  <c r="H128" i="1" s="1"/>
  <c r="I112" i="8"/>
  <c r="I128" i="1" s="1"/>
  <c r="J112" i="8"/>
  <c r="J128" i="1" s="1"/>
  <c r="K112" i="8"/>
  <c r="K128" i="1" s="1"/>
  <c r="L112" i="8"/>
  <c r="M128" i="1" s="1"/>
  <c r="M112" i="8"/>
  <c r="O128" i="1" s="1"/>
  <c r="N112" i="8"/>
  <c r="Q128" i="1" s="1"/>
  <c r="O112" i="8"/>
  <c r="S128" i="1" s="1"/>
  <c r="P112" i="8"/>
  <c r="U128" i="1" s="1"/>
  <c r="D113" i="8"/>
  <c r="D129" i="1" s="1"/>
  <c r="E113" i="8"/>
  <c r="E129" i="1" s="1"/>
  <c r="F113" i="8"/>
  <c r="F129" i="1" s="1"/>
  <c r="G113" i="8"/>
  <c r="H113" i="8"/>
  <c r="H129" i="1" s="1"/>
  <c r="I113" i="8"/>
  <c r="I129" i="1" s="1"/>
  <c r="J113" i="8"/>
  <c r="J129" i="1" s="1"/>
  <c r="K113" i="8"/>
  <c r="K129" i="1" s="1"/>
  <c r="L113" i="8"/>
  <c r="M129" i="1" s="1"/>
  <c r="N129" i="1" s="1"/>
  <c r="M113" i="8"/>
  <c r="O129" i="1" s="1"/>
  <c r="N113" i="8"/>
  <c r="Q129" i="1" s="1"/>
  <c r="O113" i="8"/>
  <c r="S129" i="1" s="1"/>
  <c r="P113" i="8"/>
  <c r="U129" i="1" s="1"/>
  <c r="D114" i="8"/>
  <c r="D130" i="1" s="1"/>
  <c r="E114" i="8"/>
  <c r="E130" i="1" s="1"/>
  <c r="F114" i="8"/>
  <c r="F130" i="1" s="1"/>
  <c r="G114" i="8"/>
  <c r="H114" i="8"/>
  <c r="H130" i="1" s="1"/>
  <c r="I114" i="8"/>
  <c r="I130" i="1" s="1"/>
  <c r="J114" i="8"/>
  <c r="J130" i="1" s="1"/>
  <c r="K114" i="8"/>
  <c r="K130" i="1" s="1"/>
  <c r="L114" i="8"/>
  <c r="M130" i="1" s="1"/>
  <c r="M114" i="8"/>
  <c r="O130" i="1" s="1"/>
  <c r="N114" i="8"/>
  <c r="Q130" i="1" s="1"/>
  <c r="O114" i="8"/>
  <c r="S130" i="1" s="1"/>
  <c r="P114" i="8"/>
  <c r="U130" i="1" s="1"/>
  <c r="D115" i="8"/>
  <c r="D131" i="1" s="1"/>
  <c r="E115" i="8"/>
  <c r="E131" i="1" s="1"/>
  <c r="F115" i="8"/>
  <c r="F131" i="1" s="1"/>
  <c r="G115" i="8"/>
  <c r="H115" i="8"/>
  <c r="H131" i="1" s="1"/>
  <c r="I115" i="8"/>
  <c r="I131" i="1" s="1"/>
  <c r="J115" i="8"/>
  <c r="J131" i="1" s="1"/>
  <c r="K115" i="8"/>
  <c r="K131" i="1" s="1"/>
  <c r="L115" i="8"/>
  <c r="M131" i="1" s="1"/>
  <c r="M115" i="8"/>
  <c r="O131" i="1" s="1"/>
  <c r="N115" i="8"/>
  <c r="Q131" i="1" s="1"/>
  <c r="O115" i="8"/>
  <c r="S131" i="1" s="1"/>
  <c r="P115" i="8"/>
  <c r="U131" i="1" s="1"/>
  <c r="D116" i="8"/>
  <c r="D132" i="1" s="1"/>
  <c r="E116" i="8"/>
  <c r="E132" i="1" s="1"/>
  <c r="F116" i="8"/>
  <c r="F132" i="1" s="1"/>
  <c r="G116" i="8"/>
  <c r="H116" i="8"/>
  <c r="H132" i="1" s="1"/>
  <c r="I116" i="8"/>
  <c r="I132" i="1" s="1"/>
  <c r="J116" i="8"/>
  <c r="J132" i="1" s="1"/>
  <c r="K116" i="8"/>
  <c r="K132" i="1" s="1"/>
  <c r="L116" i="8"/>
  <c r="M132" i="1" s="1"/>
  <c r="M116" i="8"/>
  <c r="O132" i="1" s="1"/>
  <c r="N116" i="8"/>
  <c r="Q132" i="1" s="1"/>
  <c r="O116" i="8"/>
  <c r="S132" i="1" s="1"/>
  <c r="P116" i="8"/>
  <c r="U132" i="1" s="1"/>
  <c r="D117" i="8"/>
  <c r="D133" i="1" s="1"/>
  <c r="E117" i="8"/>
  <c r="E133" i="1" s="1"/>
  <c r="F117" i="8"/>
  <c r="F133" i="1" s="1"/>
  <c r="G117" i="8"/>
  <c r="H117" i="8"/>
  <c r="H133" i="1" s="1"/>
  <c r="I117" i="8"/>
  <c r="I133" i="1" s="1"/>
  <c r="J117" i="8"/>
  <c r="J133" i="1" s="1"/>
  <c r="K117" i="8"/>
  <c r="K133" i="1" s="1"/>
  <c r="L117" i="8"/>
  <c r="M133" i="1" s="1"/>
  <c r="M117" i="8"/>
  <c r="O133" i="1" s="1"/>
  <c r="N117" i="8"/>
  <c r="Q133" i="1" s="1"/>
  <c r="O117" i="8"/>
  <c r="S133" i="1" s="1"/>
  <c r="P117" i="8"/>
  <c r="U133" i="1" s="1"/>
  <c r="D118" i="8"/>
  <c r="D134" i="1" s="1"/>
  <c r="E118" i="8"/>
  <c r="E134" i="1" s="1"/>
  <c r="F118" i="8"/>
  <c r="F134" i="1" s="1"/>
  <c r="G118" i="8"/>
  <c r="H118" i="8"/>
  <c r="H134" i="1" s="1"/>
  <c r="I118" i="8"/>
  <c r="I134" i="1" s="1"/>
  <c r="J118" i="8"/>
  <c r="J134" i="1" s="1"/>
  <c r="K118" i="8"/>
  <c r="K134" i="1" s="1"/>
  <c r="L118" i="8"/>
  <c r="M134" i="1" s="1"/>
  <c r="M118" i="8"/>
  <c r="O134" i="1" s="1"/>
  <c r="N118" i="8"/>
  <c r="Q134" i="1" s="1"/>
  <c r="O118" i="8"/>
  <c r="S134" i="1" s="1"/>
  <c r="P118" i="8"/>
  <c r="U134" i="1" s="1"/>
  <c r="D119" i="8"/>
  <c r="D135" i="1" s="1"/>
  <c r="E119" i="8"/>
  <c r="E135" i="1" s="1"/>
  <c r="F119" i="8"/>
  <c r="F135" i="1" s="1"/>
  <c r="G119" i="8"/>
  <c r="H119" i="8"/>
  <c r="H135" i="1" s="1"/>
  <c r="I119" i="8"/>
  <c r="I135" i="1" s="1"/>
  <c r="J119" i="8"/>
  <c r="J135" i="1" s="1"/>
  <c r="K119" i="8"/>
  <c r="K135" i="1" s="1"/>
  <c r="L119" i="8"/>
  <c r="M135" i="1" s="1"/>
  <c r="M119" i="8"/>
  <c r="O135" i="1" s="1"/>
  <c r="N119" i="8"/>
  <c r="Q135" i="1" s="1"/>
  <c r="R135" i="1" s="1"/>
  <c r="O119" i="8"/>
  <c r="S135" i="1" s="1"/>
  <c r="P119" i="8"/>
  <c r="U135" i="1" s="1"/>
  <c r="D120" i="8"/>
  <c r="D136" i="1" s="1"/>
  <c r="E120" i="8"/>
  <c r="E136" i="1" s="1"/>
  <c r="F120" i="8"/>
  <c r="F136" i="1" s="1"/>
  <c r="G120" i="8"/>
  <c r="H120" i="8"/>
  <c r="H136" i="1" s="1"/>
  <c r="I120" i="8"/>
  <c r="I136" i="1" s="1"/>
  <c r="J120" i="8"/>
  <c r="J136" i="1" s="1"/>
  <c r="K120" i="8"/>
  <c r="K136" i="1" s="1"/>
  <c r="L120" i="8"/>
  <c r="M136" i="1" s="1"/>
  <c r="M120" i="8"/>
  <c r="O136" i="1" s="1"/>
  <c r="N120" i="8"/>
  <c r="Q136" i="1" s="1"/>
  <c r="O120" i="8"/>
  <c r="S136" i="1" s="1"/>
  <c r="P120" i="8"/>
  <c r="U136" i="1" s="1"/>
  <c r="D121" i="8"/>
  <c r="D137" i="1" s="1"/>
  <c r="E121" i="8"/>
  <c r="E137" i="1" s="1"/>
  <c r="F121" i="8"/>
  <c r="F137" i="1" s="1"/>
  <c r="G121" i="8"/>
  <c r="H121" i="8"/>
  <c r="H137" i="1" s="1"/>
  <c r="I121" i="8"/>
  <c r="I137" i="1" s="1"/>
  <c r="J121" i="8"/>
  <c r="J137" i="1" s="1"/>
  <c r="K121" i="8"/>
  <c r="K137" i="1" s="1"/>
  <c r="L137" i="1" s="1"/>
  <c r="L121" i="8"/>
  <c r="M137" i="1" s="1"/>
  <c r="N137" i="1" s="1"/>
  <c r="M121" i="8"/>
  <c r="O137" i="1" s="1"/>
  <c r="N121" i="8"/>
  <c r="Q137" i="1" s="1"/>
  <c r="O121" i="8"/>
  <c r="S137" i="1" s="1"/>
  <c r="P121" i="8"/>
  <c r="U137" i="1" s="1"/>
  <c r="D122" i="8"/>
  <c r="D138" i="1" s="1"/>
  <c r="G138" i="1" s="1"/>
  <c r="E122" i="8"/>
  <c r="E138" i="1" s="1"/>
  <c r="F122" i="8"/>
  <c r="F138" i="1" s="1"/>
  <c r="G122" i="8"/>
  <c r="H122" i="8"/>
  <c r="H138" i="1" s="1"/>
  <c r="I122" i="8"/>
  <c r="I138" i="1" s="1"/>
  <c r="J122" i="8"/>
  <c r="J138" i="1" s="1"/>
  <c r="K122" i="8"/>
  <c r="K138" i="1" s="1"/>
  <c r="L122" i="8"/>
  <c r="M138" i="1" s="1"/>
  <c r="M122" i="8"/>
  <c r="O138" i="1" s="1"/>
  <c r="N122" i="8"/>
  <c r="Q138" i="1" s="1"/>
  <c r="O122" i="8"/>
  <c r="S138" i="1" s="1"/>
  <c r="P122" i="8"/>
  <c r="U138" i="1" s="1"/>
  <c r="D123" i="8"/>
  <c r="D139" i="1" s="1"/>
  <c r="E123" i="8"/>
  <c r="E139" i="1" s="1"/>
  <c r="F123" i="8"/>
  <c r="F139" i="1" s="1"/>
  <c r="G123" i="8"/>
  <c r="H123" i="8"/>
  <c r="H139" i="1" s="1"/>
  <c r="I123" i="8"/>
  <c r="I139" i="1" s="1"/>
  <c r="J123" i="8"/>
  <c r="J139" i="1" s="1"/>
  <c r="K123" i="8"/>
  <c r="K139" i="1" s="1"/>
  <c r="L123" i="8"/>
  <c r="M139" i="1" s="1"/>
  <c r="M123" i="8"/>
  <c r="O139" i="1" s="1"/>
  <c r="N123" i="8"/>
  <c r="Q139" i="1" s="1"/>
  <c r="O123" i="8"/>
  <c r="S139" i="1" s="1"/>
  <c r="P123" i="8"/>
  <c r="U139" i="1" s="1"/>
  <c r="D124" i="8"/>
  <c r="D273" i="1" s="1"/>
  <c r="E124" i="8"/>
  <c r="E273" i="1" s="1"/>
  <c r="F124" i="8"/>
  <c r="F273" i="1" s="1"/>
  <c r="G124" i="8"/>
  <c r="H124" i="8"/>
  <c r="H273" i="1" s="1"/>
  <c r="I124" i="8"/>
  <c r="I273" i="1" s="1"/>
  <c r="J124" i="8"/>
  <c r="J273" i="1" s="1"/>
  <c r="K124" i="8"/>
  <c r="K273" i="1" s="1"/>
  <c r="L124" i="8"/>
  <c r="M273" i="1" s="1"/>
  <c r="M124" i="8"/>
  <c r="O273" i="1" s="1"/>
  <c r="N124" i="8"/>
  <c r="Q273" i="1" s="1"/>
  <c r="O124" i="8"/>
  <c r="S273" i="1" s="1"/>
  <c r="P124" i="8"/>
  <c r="U273" i="1" s="1"/>
  <c r="D125" i="8"/>
  <c r="D274" i="1" s="1"/>
  <c r="E125" i="8"/>
  <c r="E274" i="1" s="1"/>
  <c r="F125" i="8"/>
  <c r="F274" i="1" s="1"/>
  <c r="G125" i="8"/>
  <c r="H125" i="8"/>
  <c r="H274" i="1" s="1"/>
  <c r="I125" i="8"/>
  <c r="I274" i="1" s="1"/>
  <c r="J125" i="8"/>
  <c r="J274" i="1" s="1"/>
  <c r="K125" i="8"/>
  <c r="K274" i="1" s="1"/>
  <c r="L125" i="8"/>
  <c r="M274" i="1" s="1"/>
  <c r="M125" i="8"/>
  <c r="O274" i="1" s="1"/>
  <c r="N125" i="8"/>
  <c r="Q274" i="1" s="1"/>
  <c r="O125" i="8"/>
  <c r="S274" i="1" s="1"/>
  <c r="P125" i="8"/>
  <c r="U274" i="1" s="1"/>
  <c r="D126" i="8"/>
  <c r="D275" i="1" s="1"/>
  <c r="E126" i="8"/>
  <c r="E275" i="1" s="1"/>
  <c r="F126" i="8"/>
  <c r="F275" i="1" s="1"/>
  <c r="G126" i="8"/>
  <c r="H126" i="8"/>
  <c r="H275" i="1" s="1"/>
  <c r="I126" i="8"/>
  <c r="I275" i="1" s="1"/>
  <c r="J126" i="8"/>
  <c r="J275" i="1" s="1"/>
  <c r="K126" i="8"/>
  <c r="K275" i="1" s="1"/>
  <c r="L126" i="8"/>
  <c r="M275" i="1" s="1"/>
  <c r="M126" i="8"/>
  <c r="O275" i="1" s="1"/>
  <c r="N126" i="8"/>
  <c r="Q275" i="1" s="1"/>
  <c r="O126" i="8"/>
  <c r="S275" i="1" s="1"/>
  <c r="P126" i="8"/>
  <c r="U275" i="1" s="1"/>
  <c r="D127" i="8"/>
  <c r="D276" i="1" s="1"/>
  <c r="E127" i="8"/>
  <c r="E276" i="1" s="1"/>
  <c r="F127" i="8"/>
  <c r="F276" i="1" s="1"/>
  <c r="G127" i="8"/>
  <c r="H127" i="8"/>
  <c r="H276" i="1" s="1"/>
  <c r="I127" i="8"/>
  <c r="I276" i="1" s="1"/>
  <c r="J127" i="8"/>
  <c r="J276" i="1" s="1"/>
  <c r="K127" i="8"/>
  <c r="K276" i="1" s="1"/>
  <c r="L127" i="8"/>
  <c r="M276" i="1" s="1"/>
  <c r="M127" i="8"/>
  <c r="O276" i="1" s="1"/>
  <c r="N127" i="8"/>
  <c r="Q276" i="1" s="1"/>
  <c r="O127" i="8"/>
  <c r="S276" i="1" s="1"/>
  <c r="P127" i="8"/>
  <c r="U276" i="1" s="1"/>
  <c r="D128" i="8"/>
  <c r="D278" i="1" s="1"/>
  <c r="E128" i="8"/>
  <c r="E278" i="1" s="1"/>
  <c r="F128" i="8"/>
  <c r="F278" i="1" s="1"/>
  <c r="G128" i="8"/>
  <c r="H128" i="8"/>
  <c r="H278" i="1" s="1"/>
  <c r="H277" i="1" s="1"/>
  <c r="H58" i="2" s="1"/>
  <c r="I128" i="8"/>
  <c r="I278" i="1" s="1"/>
  <c r="I277" i="1" s="1"/>
  <c r="I58" i="2" s="1"/>
  <c r="J128" i="8"/>
  <c r="J278" i="1" s="1"/>
  <c r="K128" i="8"/>
  <c r="K278" i="1" s="1"/>
  <c r="L128" i="8"/>
  <c r="M278" i="1" s="1"/>
  <c r="M128" i="8"/>
  <c r="O278" i="1" s="1"/>
  <c r="N128" i="8"/>
  <c r="Q278" i="1" s="1"/>
  <c r="O128" i="8"/>
  <c r="S278" i="1" s="1"/>
  <c r="P128" i="8"/>
  <c r="U278" i="1" s="1"/>
  <c r="D129" i="8"/>
  <c r="D280" i="1" s="1"/>
  <c r="E129" i="8"/>
  <c r="E280" i="1" s="1"/>
  <c r="F129" i="8"/>
  <c r="F280" i="1" s="1"/>
  <c r="G129" i="8"/>
  <c r="H129" i="8"/>
  <c r="H280" i="1" s="1"/>
  <c r="I129" i="8"/>
  <c r="I280" i="1" s="1"/>
  <c r="J129" i="8"/>
  <c r="J280" i="1" s="1"/>
  <c r="K129" i="8"/>
  <c r="K280" i="1" s="1"/>
  <c r="L129" i="8"/>
  <c r="M280" i="1" s="1"/>
  <c r="M129" i="8"/>
  <c r="O280" i="1" s="1"/>
  <c r="N129" i="8"/>
  <c r="Q280" i="1" s="1"/>
  <c r="O129" i="8"/>
  <c r="S280" i="1" s="1"/>
  <c r="P129" i="8"/>
  <c r="U280" i="1" s="1"/>
  <c r="D130" i="8"/>
  <c r="D281" i="1" s="1"/>
  <c r="E130" i="8"/>
  <c r="E281" i="1" s="1"/>
  <c r="F130" i="8"/>
  <c r="F281" i="1" s="1"/>
  <c r="G130" i="8"/>
  <c r="H130" i="8"/>
  <c r="H281" i="1" s="1"/>
  <c r="I130" i="8"/>
  <c r="I281" i="1" s="1"/>
  <c r="J130" i="8"/>
  <c r="J281" i="1" s="1"/>
  <c r="K130" i="8"/>
  <c r="K281" i="1" s="1"/>
  <c r="L130" i="8"/>
  <c r="M281" i="1" s="1"/>
  <c r="M130" i="8"/>
  <c r="O281" i="1" s="1"/>
  <c r="N130" i="8"/>
  <c r="Q281" i="1" s="1"/>
  <c r="O130" i="8"/>
  <c r="S281" i="1" s="1"/>
  <c r="P130" i="8"/>
  <c r="U281" i="1" s="1"/>
  <c r="D131" i="8"/>
  <c r="D282" i="1" s="1"/>
  <c r="E131" i="8"/>
  <c r="E282" i="1" s="1"/>
  <c r="F131" i="8"/>
  <c r="F282" i="1" s="1"/>
  <c r="G131" i="8"/>
  <c r="H131" i="8"/>
  <c r="H282" i="1" s="1"/>
  <c r="I131" i="8"/>
  <c r="I282" i="1" s="1"/>
  <c r="J131" i="8"/>
  <c r="J282" i="1" s="1"/>
  <c r="K131" i="8"/>
  <c r="K282" i="1" s="1"/>
  <c r="L131" i="8"/>
  <c r="M282" i="1" s="1"/>
  <c r="M131" i="8"/>
  <c r="O282" i="1" s="1"/>
  <c r="N131" i="8"/>
  <c r="Q282" i="1" s="1"/>
  <c r="O131" i="8"/>
  <c r="S282" i="1" s="1"/>
  <c r="P131" i="8"/>
  <c r="U282" i="1" s="1"/>
  <c r="D132" i="8"/>
  <c r="D284" i="1" s="1"/>
  <c r="E132" i="8"/>
  <c r="E284" i="1" s="1"/>
  <c r="F132" i="8"/>
  <c r="F284" i="1" s="1"/>
  <c r="G132" i="8"/>
  <c r="H132" i="8"/>
  <c r="H284" i="1" s="1"/>
  <c r="I132" i="8"/>
  <c r="I284" i="1" s="1"/>
  <c r="J132" i="8"/>
  <c r="J284" i="1" s="1"/>
  <c r="K132" i="8"/>
  <c r="K284" i="1" s="1"/>
  <c r="L132" i="8"/>
  <c r="M284" i="1" s="1"/>
  <c r="M132" i="8"/>
  <c r="O284" i="1" s="1"/>
  <c r="N132" i="8"/>
  <c r="Q284" i="1" s="1"/>
  <c r="O132" i="8"/>
  <c r="S284" i="1" s="1"/>
  <c r="P132" i="8"/>
  <c r="U284" i="1" s="1"/>
  <c r="D133" i="8"/>
  <c r="D285" i="1" s="1"/>
  <c r="E133" i="8"/>
  <c r="E285" i="1" s="1"/>
  <c r="F133" i="8"/>
  <c r="F285" i="1" s="1"/>
  <c r="G133" i="8"/>
  <c r="H133" i="8"/>
  <c r="H285" i="1" s="1"/>
  <c r="I133" i="8"/>
  <c r="I285" i="1" s="1"/>
  <c r="J133" i="8"/>
  <c r="J285" i="1" s="1"/>
  <c r="K133" i="8"/>
  <c r="K285" i="1" s="1"/>
  <c r="L133" i="8"/>
  <c r="M285" i="1" s="1"/>
  <c r="M133" i="8"/>
  <c r="O285" i="1" s="1"/>
  <c r="N133" i="8"/>
  <c r="Q285" i="1" s="1"/>
  <c r="O133" i="8"/>
  <c r="S285" i="1" s="1"/>
  <c r="P133" i="8"/>
  <c r="U285" i="1" s="1"/>
  <c r="D134" i="8"/>
  <c r="D286" i="1" s="1"/>
  <c r="E134" i="8"/>
  <c r="E286" i="1" s="1"/>
  <c r="F134" i="8"/>
  <c r="F286" i="1" s="1"/>
  <c r="G134" i="8"/>
  <c r="H134" i="8"/>
  <c r="H286" i="1" s="1"/>
  <c r="I134" i="8"/>
  <c r="I286" i="1" s="1"/>
  <c r="J134" i="8"/>
  <c r="J286" i="1" s="1"/>
  <c r="K134" i="8"/>
  <c r="K286" i="1" s="1"/>
  <c r="L134" i="8"/>
  <c r="M286" i="1" s="1"/>
  <c r="M134" i="8"/>
  <c r="O286" i="1" s="1"/>
  <c r="N134" i="8"/>
  <c r="Q286" i="1" s="1"/>
  <c r="O134" i="8"/>
  <c r="S286" i="1" s="1"/>
  <c r="P134" i="8"/>
  <c r="U286" i="1" s="1"/>
  <c r="D135" i="8"/>
  <c r="D288" i="1" s="1"/>
  <c r="E135" i="8"/>
  <c r="E288" i="1" s="1"/>
  <c r="F135" i="8"/>
  <c r="F288" i="1" s="1"/>
  <c r="G135" i="8"/>
  <c r="H135" i="8"/>
  <c r="H288" i="1" s="1"/>
  <c r="I135" i="8"/>
  <c r="I288" i="1" s="1"/>
  <c r="J135" i="8"/>
  <c r="J288" i="1" s="1"/>
  <c r="K135" i="8"/>
  <c r="K288" i="1" s="1"/>
  <c r="L135" i="8"/>
  <c r="M288" i="1" s="1"/>
  <c r="M135" i="8"/>
  <c r="O288" i="1" s="1"/>
  <c r="N135" i="8"/>
  <c r="Q288" i="1" s="1"/>
  <c r="O135" i="8"/>
  <c r="S288" i="1" s="1"/>
  <c r="P135" i="8"/>
  <c r="U288" i="1" s="1"/>
  <c r="D136" i="8"/>
  <c r="D289" i="1" s="1"/>
  <c r="E136" i="8"/>
  <c r="E289" i="1" s="1"/>
  <c r="F136" i="8"/>
  <c r="F289" i="1" s="1"/>
  <c r="G136" i="8"/>
  <c r="H136" i="8"/>
  <c r="H289" i="1" s="1"/>
  <c r="I136" i="8"/>
  <c r="I289" i="1" s="1"/>
  <c r="J136" i="8"/>
  <c r="J289" i="1" s="1"/>
  <c r="K136" i="8"/>
  <c r="K289" i="1" s="1"/>
  <c r="L136" i="8"/>
  <c r="M289" i="1" s="1"/>
  <c r="M136" i="8"/>
  <c r="O289" i="1" s="1"/>
  <c r="N136" i="8"/>
  <c r="Q289" i="1" s="1"/>
  <c r="O136" i="8"/>
  <c r="S289" i="1" s="1"/>
  <c r="P136" i="8"/>
  <c r="U289" i="1" s="1"/>
  <c r="D137" i="8"/>
  <c r="D290" i="1" s="1"/>
  <c r="E137" i="8"/>
  <c r="E290" i="1" s="1"/>
  <c r="F137" i="8"/>
  <c r="F290" i="1" s="1"/>
  <c r="G137" i="8"/>
  <c r="H137" i="8"/>
  <c r="H290" i="1" s="1"/>
  <c r="I137" i="8"/>
  <c r="I290" i="1" s="1"/>
  <c r="J137" i="8"/>
  <c r="J290" i="1" s="1"/>
  <c r="K137" i="8"/>
  <c r="K290" i="1" s="1"/>
  <c r="L137" i="8"/>
  <c r="M290" i="1" s="1"/>
  <c r="M137" i="8"/>
  <c r="O290" i="1" s="1"/>
  <c r="N137" i="8"/>
  <c r="Q290" i="1" s="1"/>
  <c r="O137" i="8"/>
  <c r="S290" i="1" s="1"/>
  <c r="P137" i="8"/>
  <c r="U290" i="1" s="1"/>
  <c r="D138" i="8"/>
  <c r="D141" i="1" s="1"/>
  <c r="E138" i="8"/>
  <c r="E141" i="1" s="1"/>
  <c r="F138" i="8"/>
  <c r="F141" i="1" s="1"/>
  <c r="G138" i="8"/>
  <c r="H138" i="8"/>
  <c r="H141" i="1" s="1"/>
  <c r="I138" i="8"/>
  <c r="I141" i="1" s="1"/>
  <c r="J138" i="8"/>
  <c r="J141" i="1" s="1"/>
  <c r="K138" i="8"/>
  <c r="K141" i="1" s="1"/>
  <c r="L138" i="8"/>
  <c r="M141" i="1" s="1"/>
  <c r="M138" i="8"/>
  <c r="O141" i="1" s="1"/>
  <c r="N138" i="8"/>
  <c r="Q141" i="1" s="1"/>
  <c r="O138" i="8"/>
  <c r="S141" i="1" s="1"/>
  <c r="P138" i="8"/>
  <c r="U141" i="1" s="1"/>
  <c r="D139" i="8"/>
  <c r="D142" i="1" s="1"/>
  <c r="E139" i="8"/>
  <c r="E142" i="1" s="1"/>
  <c r="F139" i="8"/>
  <c r="F142" i="1" s="1"/>
  <c r="G139" i="8"/>
  <c r="H139" i="8"/>
  <c r="H142" i="1" s="1"/>
  <c r="I139" i="8"/>
  <c r="I142" i="1" s="1"/>
  <c r="J139" i="8"/>
  <c r="J142" i="1" s="1"/>
  <c r="K139" i="8"/>
  <c r="K142" i="1" s="1"/>
  <c r="L139" i="8"/>
  <c r="M142" i="1" s="1"/>
  <c r="M139" i="8"/>
  <c r="O142" i="1" s="1"/>
  <c r="N139" i="8"/>
  <c r="Q142" i="1" s="1"/>
  <c r="O139" i="8"/>
  <c r="S142" i="1" s="1"/>
  <c r="P139" i="8"/>
  <c r="U142" i="1" s="1"/>
  <c r="D140" i="8"/>
  <c r="D143" i="1" s="1"/>
  <c r="E140" i="8"/>
  <c r="E143" i="1" s="1"/>
  <c r="F140" i="8"/>
  <c r="F143" i="1" s="1"/>
  <c r="G140" i="8"/>
  <c r="H140" i="8"/>
  <c r="H143" i="1" s="1"/>
  <c r="I140" i="8"/>
  <c r="I143" i="1" s="1"/>
  <c r="J140" i="8"/>
  <c r="J143" i="1" s="1"/>
  <c r="K140" i="8"/>
  <c r="K143" i="1" s="1"/>
  <c r="L140" i="8"/>
  <c r="M143" i="1" s="1"/>
  <c r="M140" i="8"/>
  <c r="O143" i="1" s="1"/>
  <c r="N140" i="8"/>
  <c r="Q143" i="1" s="1"/>
  <c r="O140" i="8"/>
  <c r="S143" i="1" s="1"/>
  <c r="P140" i="8"/>
  <c r="U143" i="1" s="1"/>
  <c r="D141" i="8"/>
  <c r="D144" i="1" s="1"/>
  <c r="E141" i="8"/>
  <c r="E144" i="1" s="1"/>
  <c r="F141" i="8"/>
  <c r="F144" i="1" s="1"/>
  <c r="G141" i="8"/>
  <c r="H141" i="8"/>
  <c r="H144" i="1" s="1"/>
  <c r="I141" i="8"/>
  <c r="I144" i="1" s="1"/>
  <c r="J141" i="8"/>
  <c r="J144" i="1" s="1"/>
  <c r="K141" i="8"/>
  <c r="K144" i="1" s="1"/>
  <c r="L141" i="8"/>
  <c r="M144" i="1" s="1"/>
  <c r="M141" i="8"/>
  <c r="O144" i="1" s="1"/>
  <c r="N141" i="8"/>
  <c r="Q144" i="1" s="1"/>
  <c r="O141" i="8"/>
  <c r="S144" i="1" s="1"/>
  <c r="P141" i="8"/>
  <c r="U144" i="1" s="1"/>
  <c r="D142" i="8"/>
  <c r="D145" i="1" s="1"/>
  <c r="E142" i="8"/>
  <c r="E145" i="1" s="1"/>
  <c r="F142" i="8"/>
  <c r="F145" i="1" s="1"/>
  <c r="G142" i="8"/>
  <c r="H142" i="8"/>
  <c r="H145" i="1" s="1"/>
  <c r="I142" i="8"/>
  <c r="I145" i="1" s="1"/>
  <c r="J142" i="8"/>
  <c r="J145" i="1" s="1"/>
  <c r="K142" i="8"/>
  <c r="K145" i="1" s="1"/>
  <c r="L142" i="8"/>
  <c r="M145" i="1" s="1"/>
  <c r="M142" i="8"/>
  <c r="O145" i="1" s="1"/>
  <c r="N142" i="8"/>
  <c r="Q145" i="1" s="1"/>
  <c r="O142" i="8"/>
  <c r="P142" i="8"/>
  <c r="D143" i="8"/>
  <c r="D147" i="1" s="1"/>
  <c r="E143" i="8"/>
  <c r="E147" i="1" s="1"/>
  <c r="F143" i="8"/>
  <c r="F147" i="1" s="1"/>
  <c r="G143" i="8"/>
  <c r="H143" i="8"/>
  <c r="H147" i="1" s="1"/>
  <c r="I143" i="8"/>
  <c r="I147" i="1" s="1"/>
  <c r="J143" i="8"/>
  <c r="J147" i="1" s="1"/>
  <c r="K143" i="8"/>
  <c r="K147" i="1" s="1"/>
  <c r="L143" i="8"/>
  <c r="M147" i="1" s="1"/>
  <c r="M143" i="8"/>
  <c r="O147" i="1" s="1"/>
  <c r="N143" i="8"/>
  <c r="Q147" i="1" s="1"/>
  <c r="O143" i="8"/>
  <c r="S147" i="1" s="1"/>
  <c r="P143" i="8"/>
  <c r="U147" i="1" s="1"/>
  <c r="D144" i="8"/>
  <c r="D148" i="1" s="1"/>
  <c r="E144" i="8"/>
  <c r="E148" i="1" s="1"/>
  <c r="F144" i="8"/>
  <c r="F148" i="1" s="1"/>
  <c r="G144" i="8"/>
  <c r="H144" i="8"/>
  <c r="H148" i="1" s="1"/>
  <c r="I144" i="8"/>
  <c r="I148" i="1" s="1"/>
  <c r="J144" i="8"/>
  <c r="J148" i="1" s="1"/>
  <c r="K144" i="8"/>
  <c r="K148" i="1" s="1"/>
  <c r="L144" i="8"/>
  <c r="M148" i="1" s="1"/>
  <c r="M144" i="8"/>
  <c r="O148" i="1" s="1"/>
  <c r="N144" i="8"/>
  <c r="Q148" i="1" s="1"/>
  <c r="O144" i="8"/>
  <c r="S148" i="1" s="1"/>
  <c r="P144" i="8"/>
  <c r="U148" i="1" s="1"/>
  <c r="D145" i="8"/>
  <c r="D149" i="1" s="1"/>
  <c r="E145" i="8"/>
  <c r="E149" i="1" s="1"/>
  <c r="F145" i="8"/>
  <c r="F149" i="1" s="1"/>
  <c r="G145" i="8"/>
  <c r="H145" i="8"/>
  <c r="H149" i="1" s="1"/>
  <c r="I145" i="8"/>
  <c r="I149" i="1" s="1"/>
  <c r="J145" i="8"/>
  <c r="J149" i="1" s="1"/>
  <c r="K145" i="8"/>
  <c r="K149" i="1" s="1"/>
  <c r="L145" i="8"/>
  <c r="M149" i="1" s="1"/>
  <c r="M145" i="8"/>
  <c r="O149" i="1" s="1"/>
  <c r="N145" i="8"/>
  <c r="Q149" i="1" s="1"/>
  <c r="O145" i="8"/>
  <c r="S149" i="1" s="1"/>
  <c r="P145" i="8"/>
  <c r="U149" i="1" s="1"/>
  <c r="D146" i="8"/>
  <c r="D150" i="1" s="1"/>
  <c r="E146" i="8"/>
  <c r="E150" i="1" s="1"/>
  <c r="F146" i="8"/>
  <c r="F150" i="1" s="1"/>
  <c r="G146" i="8"/>
  <c r="H146" i="8"/>
  <c r="H150" i="1" s="1"/>
  <c r="I146" i="8"/>
  <c r="I150" i="1" s="1"/>
  <c r="J146" i="8"/>
  <c r="J150" i="1" s="1"/>
  <c r="K146" i="8"/>
  <c r="K150" i="1" s="1"/>
  <c r="L146" i="8"/>
  <c r="M150" i="1" s="1"/>
  <c r="M146" i="8"/>
  <c r="O150" i="1" s="1"/>
  <c r="N146" i="8"/>
  <c r="Q150" i="1" s="1"/>
  <c r="O146" i="8"/>
  <c r="S150" i="1" s="1"/>
  <c r="P146" i="8"/>
  <c r="U150" i="1" s="1"/>
  <c r="D147" i="8"/>
  <c r="D151" i="1" s="1"/>
  <c r="E147" i="8"/>
  <c r="E151" i="1" s="1"/>
  <c r="F147" i="8"/>
  <c r="F151" i="1" s="1"/>
  <c r="G147" i="8"/>
  <c r="H147" i="8"/>
  <c r="H151" i="1" s="1"/>
  <c r="I147" i="8"/>
  <c r="I151" i="1" s="1"/>
  <c r="J147" i="8"/>
  <c r="J151" i="1" s="1"/>
  <c r="K147" i="8"/>
  <c r="K151" i="1" s="1"/>
  <c r="L147" i="8"/>
  <c r="M151" i="1" s="1"/>
  <c r="M147" i="8"/>
  <c r="O151" i="1" s="1"/>
  <c r="N147" i="8"/>
  <c r="Q151" i="1" s="1"/>
  <c r="O147" i="8"/>
  <c r="S151" i="1" s="1"/>
  <c r="P147" i="8"/>
  <c r="U151" i="1" s="1"/>
  <c r="D148" i="8"/>
  <c r="D152" i="1" s="1"/>
  <c r="E148" i="8"/>
  <c r="E152" i="1" s="1"/>
  <c r="F148" i="8"/>
  <c r="F152" i="1" s="1"/>
  <c r="G148" i="8"/>
  <c r="H148" i="8"/>
  <c r="H152" i="1" s="1"/>
  <c r="I148" i="8"/>
  <c r="I152" i="1" s="1"/>
  <c r="J148" i="8"/>
  <c r="J152" i="1" s="1"/>
  <c r="K148" i="8"/>
  <c r="K152" i="1" s="1"/>
  <c r="L148" i="8"/>
  <c r="M152" i="1" s="1"/>
  <c r="M148" i="8"/>
  <c r="O152" i="1" s="1"/>
  <c r="N148" i="8"/>
  <c r="Q152" i="1" s="1"/>
  <c r="O148" i="8"/>
  <c r="S152" i="1" s="1"/>
  <c r="P148" i="8"/>
  <c r="U152" i="1" s="1"/>
  <c r="D149" i="8"/>
  <c r="D153" i="1" s="1"/>
  <c r="E149" i="8"/>
  <c r="E153" i="1" s="1"/>
  <c r="F149" i="8"/>
  <c r="F153" i="1" s="1"/>
  <c r="G149" i="8"/>
  <c r="H149" i="8"/>
  <c r="H153" i="1" s="1"/>
  <c r="I149" i="8"/>
  <c r="I153" i="1" s="1"/>
  <c r="J149" i="8"/>
  <c r="J153" i="1" s="1"/>
  <c r="K149" i="8"/>
  <c r="K153" i="1" s="1"/>
  <c r="L149" i="8"/>
  <c r="M153" i="1" s="1"/>
  <c r="M149" i="8"/>
  <c r="O153" i="1" s="1"/>
  <c r="N149" i="8"/>
  <c r="Q153" i="1" s="1"/>
  <c r="O149" i="8"/>
  <c r="S153" i="1" s="1"/>
  <c r="P149" i="8"/>
  <c r="U153" i="1" s="1"/>
  <c r="D150" i="8"/>
  <c r="D154" i="1" s="1"/>
  <c r="E150" i="8"/>
  <c r="E154" i="1" s="1"/>
  <c r="F150" i="8"/>
  <c r="F154" i="1" s="1"/>
  <c r="G150" i="8"/>
  <c r="H150" i="8"/>
  <c r="H154" i="1" s="1"/>
  <c r="I150" i="8"/>
  <c r="I154" i="1" s="1"/>
  <c r="J150" i="8"/>
  <c r="J154" i="1" s="1"/>
  <c r="K150" i="8"/>
  <c r="K154" i="1" s="1"/>
  <c r="L150" i="8"/>
  <c r="M154" i="1" s="1"/>
  <c r="M150" i="8"/>
  <c r="O154" i="1" s="1"/>
  <c r="N150" i="8"/>
  <c r="Q154" i="1" s="1"/>
  <c r="O150" i="8"/>
  <c r="S154" i="1" s="1"/>
  <c r="P150" i="8"/>
  <c r="U154" i="1" s="1"/>
  <c r="D151" i="8"/>
  <c r="D156" i="1" s="1"/>
  <c r="E151" i="8"/>
  <c r="E156" i="1" s="1"/>
  <c r="F151" i="8"/>
  <c r="F156" i="1" s="1"/>
  <c r="G151" i="8"/>
  <c r="H151" i="8"/>
  <c r="H156" i="1" s="1"/>
  <c r="H155" i="1" s="1"/>
  <c r="H25" i="2" s="1"/>
  <c r="I151" i="8"/>
  <c r="I156" i="1" s="1"/>
  <c r="I155" i="1" s="1"/>
  <c r="I25" i="2" s="1"/>
  <c r="J151" i="8"/>
  <c r="J156" i="1" s="1"/>
  <c r="K151" i="8"/>
  <c r="K156" i="1" s="1"/>
  <c r="L151" i="8"/>
  <c r="M156" i="1" s="1"/>
  <c r="M155" i="1" s="1"/>
  <c r="M151" i="8"/>
  <c r="O156" i="1" s="1"/>
  <c r="N151" i="8"/>
  <c r="Q156" i="1" s="1"/>
  <c r="O151" i="8"/>
  <c r="S156" i="1" s="1"/>
  <c r="P151" i="8"/>
  <c r="U156" i="1" s="1"/>
  <c r="D152" i="8"/>
  <c r="D158" i="1" s="1"/>
  <c r="E152" i="8"/>
  <c r="E158" i="1" s="1"/>
  <c r="F152" i="8"/>
  <c r="F158" i="1" s="1"/>
  <c r="G152" i="8"/>
  <c r="H152" i="8"/>
  <c r="H158" i="1" s="1"/>
  <c r="I152" i="8"/>
  <c r="I158" i="1" s="1"/>
  <c r="J152" i="8"/>
  <c r="J158" i="1" s="1"/>
  <c r="K152" i="8"/>
  <c r="K158" i="1" s="1"/>
  <c r="L152" i="8"/>
  <c r="M158" i="1" s="1"/>
  <c r="M152" i="8"/>
  <c r="O158" i="1" s="1"/>
  <c r="N152" i="8"/>
  <c r="Q158" i="1" s="1"/>
  <c r="O152" i="8"/>
  <c r="S158" i="1" s="1"/>
  <c r="P152" i="8"/>
  <c r="U158" i="1" s="1"/>
  <c r="D153" i="8"/>
  <c r="D159" i="1" s="1"/>
  <c r="E153" i="8"/>
  <c r="E159" i="1" s="1"/>
  <c r="F153" i="8"/>
  <c r="F159" i="1" s="1"/>
  <c r="G153" i="8"/>
  <c r="H153" i="8"/>
  <c r="H159" i="1" s="1"/>
  <c r="I153" i="8"/>
  <c r="I159" i="1" s="1"/>
  <c r="J153" i="8"/>
  <c r="J159" i="1" s="1"/>
  <c r="K153" i="8"/>
  <c r="K159" i="1" s="1"/>
  <c r="L153" i="8"/>
  <c r="M159" i="1" s="1"/>
  <c r="M153" i="8"/>
  <c r="O159" i="1" s="1"/>
  <c r="N153" i="8"/>
  <c r="Q159" i="1" s="1"/>
  <c r="O153" i="8"/>
  <c r="S159" i="1" s="1"/>
  <c r="P153" i="8"/>
  <c r="U159" i="1" s="1"/>
  <c r="D154" i="8"/>
  <c r="D160" i="1" s="1"/>
  <c r="E154" i="8"/>
  <c r="E160" i="1" s="1"/>
  <c r="F154" i="8"/>
  <c r="F160" i="1" s="1"/>
  <c r="G154" i="8"/>
  <c r="H154" i="8"/>
  <c r="H160" i="1" s="1"/>
  <c r="I154" i="8"/>
  <c r="I160" i="1" s="1"/>
  <c r="J154" i="8"/>
  <c r="J160" i="1" s="1"/>
  <c r="K154" i="8"/>
  <c r="K160" i="1" s="1"/>
  <c r="L154" i="8"/>
  <c r="M160" i="1" s="1"/>
  <c r="M154" i="8"/>
  <c r="O160" i="1" s="1"/>
  <c r="N154" i="8"/>
  <c r="Q160" i="1" s="1"/>
  <c r="O154" i="8"/>
  <c r="S160" i="1" s="1"/>
  <c r="P154" i="8"/>
  <c r="U160" i="1" s="1"/>
  <c r="D155" i="8"/>
  <c r="D161" i="1" s="1"/>
  <c r="E155" i="8"/>
  <c r="E161" i="1" s="1"/>
  <c r="F155" i="8"/>
  <c r="F161" i="1" s="1"/>
  <c r="G155" i="8"/>
  <c r="H155" i="8"/>
  <c r="H161" i="1" s="1"/>
  <c r="I155" i="8"/>
  <c r="I161" i="1" s="1"/>
  <c r="J155" i="8"/>
  <c r="J161" i="1" s="1"/>
  <c r="K155" i="8"/>
  <c r="K161" i="1" s="1"/>
  <c r="L155" i="8"/>
  <c r="M161" i="1" s="1"/>
  <c r="M155" i="8"/>
  <c r="O161" i="1" s="1"/>
  <c r="N155" i="8"/>
  <c r="Q161" i="1" s="1"/>
  <c r="O155" i="8"/>
  <c r="S161" i="1" s="1"/>
  <c r="P155" i="8"/>
  <c r="U161" i="1" s="1"/>
  <c r="D156" i="8"/>
  <c r="D162" i="1" s="1"/>
  <c r="E156" i="8"/>
  <c r="E162" i="1" s="1"/>
  <c r="F156" i="8"/>
  <c r="F162" i="1" s="1"/>
  <c r="G156" i="8"/>
  <c r="H156" i="8"/>
  <c r="H162" i="1" s="1"/>
  <c r="I156" i="8"/>
  <c r="I162" i="1" s="1"/>
  <c r="J156" i="8"/>
  <c r="J162" i="1" s="1"/>
  <c r="K156" i="8"/>
  <c r="K162" i="1" s="1"/>
  <c r="L156" i="8"/>
  <c r="M162" i="1" s="1"/>
  <c r="M156" i="8"/>
  <c r="O162" i="1" s="1"/>
  <c r="N156" i="8"/>
  <c r="Q162" i="1" s="1"/>
  <c r="O156" i="8"/>
  <c r="S162" i="1" s="1"/>
  <c r="P156" i="8"/>
  <c r="U162" i="1" s="1"/>
  <c r="D157" i="8"/>
  <c r="D163" i="1" s="1"/>
  <c r="E157" i="8"/>
  <c r="E163" i="1" s="1"/>
  <c r="F157" i="8"/>
  <c r="F163" i="1" s="1"/>
  <c r="G157" i="8"/>
  <c r="H157" i="8"/>
  <c r="H163" i="1" s="1"/>
  <c r="I157" i="8"/>
  <c r="I163" i="1" s="1"/>
  <c r="J157" i="8"/>
  <c r="J163" i="1" s="1"/>
  <c r="K157" i="8"/>
  <c r="K163" i="1" s="1"/>
  <c r="L157" i="8"/>
  <c r="M163" i="1" s="1"/>
  <c r="M157" i="8"/>
  <c r="O163" i="1" s="1"/>
  <c r="N157" i="8"/>
  <c r="Q163" i="1" s="1"/>
  <c r="O157" i="8"/>
  <c r="S163" i="1" s="1"/>
  <c r="P157" i="8"/>
  <c r="U163" i="1" s="1"/>
  <c r="D158" i="8"/>
  <c r="D164" i="1" s="1"/>
  <c r="E158" i="8"/>
  <c r="E164" i="1" s="1"/>
  <c r="F158" i="8"/>
  <c r="F164" i="1" s="1"/>
  <c r="G158" i="8"/>
  <c r="H158" i="8"/>
  <c r="H164" i="1" s="1"/>
  <c r="I158" i="8"/>
  <c r="I164" i="1" s="1"/>
  <c r="J158" i="8"/>
  <c r="J164" i="1" s="1"/>
  <c r="K158" i="8"/>
  <c r="K164" i="1" s="1"/>
  <c r="L158" i="8"/>
  <c r="M164" i="1" s="1"/>
  <c r="M158" i="8"/>
  <c r="O164" i="1" s="1"/>
  <c r="N158" i="8"/>
  <c r="Q164" i="1" s="1"/>
  <c r="O158" i="8"/>
  <c r="S164" i="1" s="1"/>
  <c r="P158" i="8"/>
  <c r="U164" i="1" s="1"/>
  <c r="D159" i="8"/>
  <c r="D165" i="1" s="1"/>
  <c r="E159" i="8"/>
  <c r="E165" i="1" s="1"/>
  <c r="F159" i="8"/>
  <c r="F165" i="1" s="1"/>
  <c r="G159" i="8"/>
  <c r="H159" i="8"/>
  <c r="H165" i="1" s="1"/>
  <c r="I159" i="8"/>
  <c r="I165" i="1" s="1"/>
  <c r="J159" i="8"/>
  <c r="J165" i="1" s="1"/>
  <c r="K159" i="8"/>
  <c r="K165" i="1" s="1"/>
  <c r="L159" i="8"/>
  <c r="M165" i="1" s="1"/>
  <c r="M159" i="8"/>
  <c r="O165" i="1" s="1"/>
  <c r="N159" i="8"/>
  <c r="Q165" i="1" s="1"/>
  <c r="O159" i="8"/>
  <c r="S165" i="1" s="1"/>
  <c r="P159" i="8"/>
  <c r="U165" i="1" s="1"/>
  <c r="D160" i="8"/>
  <c r="D167" i="1" s="1"/>
  <c r="E160" i="8"/>
  <c r="E167" i="1" s="1"/>
  <c r="F160" i="8"/>
  <c r="F167" i="1" s="1"/>
  <c r="G160" i="8"/>
  <c r="H160" i="8"/>
  <c r="H167" i="1" s="1"/>
  <c r="I160" i="8"/>
  <c r="I167" i="1" s="1"/>
  <c r="J160" i="8"/>
  <c r="J167" i="1" s="1"/>
  <c r="K160" i="8"/>
  <c r="K167" i="1" s="1"/>
  <c r="L160" i="8"/>
  <c r="M167" i="1" s="1"/>
  <c r="M160" i="8"/>
  <c r="O167" i="1" s="1"/>
  <c r="N160" i="8"/>
  <c r="Q167" i="1" s="1"/>
  <c r="O160" i="8"/>
  <c r="S167" i="1" s="1"/>
  <c r="P160" i="8"/>
  <c r="U167" i="1" s="1"/>
  <c r="D161" i="8"/>
  <c r="D168" i="1" s="1"/>
  <c r="E161" i="8"/>
  <c r="E168" i="1" s="1"/>
  <c r="F161" i="8"/>
  <c r="F168" i="1" s="1"/>
  <c r="G161" i="8"/>
  <c r="H161" i="8"/>
  <c r="H168" i="1" s="1"/>
  <c r="I161" i="8"/>
  <c r="I168" i="1" s="1"/>
  <c r="J161" i="8"/>
  <c r="J168" i="1" s="1"/>
  <c r="K161" i="8"/>
  <c r="K168" i="1" s="1"/>
  <c r="L161" i="8"/>
  <c r="M168" i="1" s="1"/>
  <c r="M161" i="8"/>
  <c r="O168" i="1" s="1"/>
  <c r="N161" i="8"/>
  <c r="Q168" i="1" s="1"/>
  <c r="O161" i="8"/>
  <c r="S168" i="1" s="1"/>
  <c r="P161" i="8"/>
  <c r="U168" i="1" s="1"/>
  <c r="D162" i="8"/>
  <c r="D169" i="1" s="1"/>
  <c r="E162" i="8"/>
  <c r="E169" i="1" s="1"/>
  <c r="F162" i="8"/>
  <c r="F169" i="1" s="1"/>
  <c r="G162" i="8"/>
  <c r="H162" i="8"/>
  <c r="H169" i="1" s="1"/>
  <c r="I162" i="8"/>
  <c r="I169" i="1" s="1"/>
  <c r="J162" i="8"/>
  <c r="J169" i="1" s="1"/>
  <c r="K162" i="8"/>
  <c r="K169" i="1" s="1"/>
  <c r="L162" i="8"/>
  <c r="M169" i="1" s="1"/>
  <c r="M162" i="8"/>
  <c r="O169" i="1" s="1"/>
  <c r="N162" i="8"/>
  <c r="Q169" i="1" s="1"/>
  <c r="O162" i="8"/>
  <c r="S169" i="1" s="1"/>
  <c r="P162" i="8"/>
  <c r="U169" i="1" s="1"/>
  <c r="D163" i="8"/>
  <c r="D170" i="1" s="1"/>
  <c r="E163" i="8"/>
  <c r="E170" i="1" s="1"/>
  <c r="F163" i="8"/>
  <c r="F170" i="1" s="1"/>
  <c r="G163" i="8"/>
  <c r="H163" i="8"/>
  <c r="H170" i="1" s="1"/>
  <c r="I163" i="8"/>
  <c r="I170" i="1" s="1"/>
  <c r="J163" i="8"/>
  <c r="J170" i="1" s="1"/>
  <c r="K163" i="8"/>
  <c r="K170" i="1" s="1"/>
  <c r="L163" i="8"/>
  <c r="M170" i="1" s="1"/>
  <c r="M163" i="8"/>
  <c r="O170" i="1" s="1"/>
  <c r="N163" i="8"/>
  <c r="Q170" i="1" s="1"/>
  <c r="O163" i="8"/>
  <c r="S170" i="1" s="1"/>
  <c r="P163" i="8"/>
  <c r="U170" i="1" s="1"/>
  <c r="D164" i="8"/>
  <c r="D172" i="1" s="1"/>
  <c r="E164" i="8"/>
  <c r="E172" i="1" s="1"/>
  <c r="F164" i="8"/>
  <c r="F172" i="1" s="1"/>
  <c r="G164" i="8"/>
  <c r="H164" i="8"/>
  <c r="H172" i="1" s="1"/>
  <c r="I164" i="8"/>
  <c r="I172" i="1" s="1"/>
  <c r="J164" i="8"/>
  <c r="J172" i="1" s="1"/>
  <c r="K164" i="8"/>
  <c r="K172" i="1" s="1"/>
  <c r="L164" i="8"/>
  <c r="M172" i="1" s="1"/>
  <c r="M164" i="8"/>
  <c r="O172" i="1" s="1"/>
  <c r="N164" i="8"/>
  <c r="Q172" i="1" s="1"/>
  <c r="O164" i="8"/>
  <c r="S172" i="1" s="1"/>
  <c r="P164" i="8"/>
  <c r="U172" i="1" s="1"/>
  <c r="D165" i="8"/>
  <c r="D173" i="1" s="1"/>
  <c r="E165" i="8"/>
  <c r="E173" i="1" s="1"/>
  <c r="F165" i="8"/>
  <c r="F173" i="1" s="1"/>
  <c r="G165" i="8"/>
  <c r="H165" i="8"/>
  <c r="H173" i="1" s="1"/>
  <c r="I165" i="8"/>
  <c r="I173" i="1" s="1"/>
  <c r="J165" i="8"/>
  <c r="J173" i="1" s="1"/>
  <c r="K165" i="8"/>
  <c r="K173" i="1" s="1"/>
  <c r="L165" i="8"/>
  <c r="M173" i="1" s="1"/>
  <c r="M165" i="8"/>
  <c r="O173" i="1" s="1"/>
  <c r="N165" i="8"/>
  <c r="Q173" i="1" s="1"/>
  <c r="O165" i="8"/>
  <c r="S173" i="1" s="1"/>
  <c r="P165" i="8"/>
  <c r="U173" i="1" s="1"/>
  <c r="D166" i="8"/>
  <c r="D174" i="1" s="1"/>
  <c r="E166" i="8"/>
  <c r="E174" i="1" s="1"/>
  <c r="F166" i="8"/>
  <c r="F174" i="1" s="1"/>
  <c r="G166" i="8"/>
  <c r="H166" i="8"/>
  <c r="H174" i="1" s="1"/>
  <c r="I166" i="8"/>
  <c r="I174" i="1" s="1"/>
  <c r="J166" i="8"/>
  <c r="J174" i="1" s="1"/>
  <c r="K166" i="8"/>
  <c r="K174" i="1" s="1"/>
  <c r="L166" i="8"/>
  <c r="M174" i="1" s="1"/>
  <c r="M166" i="8"/>
  <c r="O174" i="1" s="1"/>
  <c r="N166" i="8"/>
  <c r="Q174" i="1" s="1"/>
  <c r="O166" i="8"/>
  <c r="S174" i="1" s="1"/>
  <c r="P166" i="8"/>
  <c r="U174" i="1" s="1"/>
  <c r="D167" i="8"/>
  <c r="D175" i="1" s="1"/>
  <c r="E167" i="8"/>
  <c r="E175" i="1" s="1"/>
  <c r="F167" i="8"/>
  <c r="F175" i="1" s="1"/>
  <c r="G167" i="8"/>
  <c r="H167" i="8"/>
  <c r="H175" i="1" s="1"/>
  <c r="I167" i="8"/>
  <c r="I175" i="1" s="1"/>
  <c r="J167" i="8"/>
  <c r="J175" i="1" s="1"/>
  <c r="K167" i="8"/>
  <c r="K175" i="1" s="1"/>
  <c r="L167" i="8"/>
  <c r="M175" i="1" s="1"/>
  <c r="M167" i="8"/>
  <c r="O175" i="1" s="1"/>
  <c r="N167" i="8"/>
  <c r="Q175" i="1" s="1"/>
  <c r="O167" i="8"/>
  <c r="S175" i="1" s="1"/>
  <c r="P167" i="8"/>
  <c r="U175" i="1" s="1"/>
  <c r="D168" i="8"/>
  <c r="D176" i="1" s="1"/>
  <c r="E168" i="8"/>
  <c r="E176" i="1" s="1"/>
  <c r="F168" i="8"/>
  <c r="F176" i="1" s="1"/>
  <c r="G168" i="8"/>
  <c r="H168" i="8"/>
  <c r="H176" i="1" s="1"/>
  <c r="I168" i="8"/>
  <c r="I176" i="1" s="1"/>
  <c r="J168" i="8"/>
  <c r="J176" i="1" s="1"/>
  <c r="K168" i="8"/>
  <c r="K176" i="1" s="1"/>
  <c r="L168" i="8"/>
  <c r="M176" i="1" s="1"/>
  <c r="M168" i="8"/>
  <c r="O176" i="1" s="1"/>
  <c r="N168" i="8"/>
  <c r="Q176" i="1" s="1"/>
  <c r="O168" i="8"/>
  <c r="S176" i="1" s="1"/>
  <c r="P168" i="8"/>
  <c r="U176" i="1" s="1"/>
  <c r="D169" i="8"/>
  <c r="D178" i="1" s="1"/>
  <c r="E169" i="8"/>
  <c r="E178" i="1" s="1"/>
  <c r="F169" i="8"/>
  <c r="F178" i="1" s="1"/>
  <c r="G169" i="8"/>
  <c r="H169" i="8"/>
  <c r="H178" i="1" s="1"/>
  <c r="I169" i="8"/>
  <c r="I178" i="1" s="1"/>
  <c r="J169" i="8"/>
  <c r="J178" i="1" s="1"/>
  <c r="K169" i="8"/>
  <c r="K178" i="1" s="1"/>
  <c r="L169" i="8"/>
  <c r="M178" i="1" s="1"/>
  <c r="M169" i="8"/>
  <c r="O178" i="1" s="1"/>
  <c r="N169" i="8"/>
  <c r="Q178" i="1" s="1"/>
  <c r="O169" i="8"/>
  <c r="S178" i="1" s="1"/>
  <c r="P169" i="8"/>
  <c r="U178" i="1" s="1"/>
  <c r="D170" i="8"/>
  <c r="D179" i="1" s="1"/>
  <c r="E170" i="8"/>
  <c r="E179" i="1" s="1"/>
  <c r="F170" i="8"/>
  <c r="F179" i="1" s="1"/>
  <c r="G170" i="8"/>
  <c r="H170" i="8"/>
  <c r="H179" i="1" s="1"/>
  <c r="I170" i="8"/>
  <c r="I179" i="1" s="1"/>
  <c r="J170" i="8"/>
  <c r="J179" i="1" s="1"/>
  <c r="K170" i="8"/>
  <c r="K179" i="1" s="1"/>
  <c r="L170" i="8"/>
  <c r="M179" i="1" s="1"/>
  <c r="M170" i="8"/>
  <c r="O179" i="1" s="1"/>
  <c r="N170" i="8"/>
  <c r="Q179" i="1" s="1"/>
  <c r="O170" i="8"/>
  <c r="S179" i="1" s="1"/>
  <c r="P170" i="8"/>
  <c r="U179" i="1" s="1"/>
  <c r="D171" i="8"/>
  <c r="D180" i="1" s="1"/>
  <c r="E171" i="8"/>
  <c r="E180" i="1" s="1"/>
  <c r="F171" i="8"/>
  <c r="F180" i="1" s="1"/>
  <c r="G171" i="8"/>
  <c r="H171" i="8"/>
  <c r="H180" i="1" s="1"/>
  <c r="I171" i="8"/>
  <c r="I180" i="1" s="1"/>
  <c r="J171" i="8"/>
  <c r="J180" i="1" s="1"/>
  <c r="K171" i="8"/>
  <c r="K180" i="1" s="1"/>
  <c r="L171" i="8"/>
  <c r="M180" i="1" s="1"/>
  <c r="M171" i="8"/>
  <c r="O180" i="1" s="1"/>
  <c r="N171" i="8"/>
  <c r="Q180" i="1" s="1"/>
  <c r="O171" i="8"/>
  <c r="S180" i="1" s="1"/>
  <c r="P171" i="8"/>
  <c r="U180" i="1" s="1"/>
  <c r="D172" i="8"/>
  <c r="D242" i="1" s="1"/>
  <c r="E172" i="8"/>
  <c r="E242" i="1" s="1"/>
  <c r="F172" i="8"/>
  <c r="F242" i="1" s="1"/>
  <c r="G172" i="8"/>
  <c r="H172" i="8"/>
  <c r="H242" i="1" s="1"/>
  <c r="I172" i="8"/>
  <c r="I242" i="1" s="1"/>
  <c r="J172" i="8"/>
  <c r="J242" i="1" s="1"/>
  <c r="K172" i="8"/>
  <c r="K242" i="1" s="1"/>
  <c r="L172" i="8"/>
  <c r="M242" i="1" s="1"/>
  <c r="M172" i="8"/>
  <c r="O242" i="1" s="1"/>
  <c r="N172" i="8"/>
  <c r="Q242" i="1" s="1"/>
  <c r="O172" i="8"/>
  <c r="S242" i="1" s="1"/>
  <c r="P172" i="8"/>
  <c r="U242" i="1" s="1"/>
  <c r="D173" i="8"/>
  <c r="D243" i="1" s="1"/>
  <c r="E173" i="8"/>
  <c r="E243" i="1" s="1"/>
  <c r="F173" i="8"/>
  <c r="F243" i="1" s="1"/>
  <c r="G173" i="8"/>
  <c r="H173" i="8"/>
  <c r="H243" i="1" s="1"/>
  <c r="I173" i="8"/>
  <c r="I243" i="1" s="1"/>
  <c r="J173" i="8"/>
  <c r="J243" i="1" s="1"/>
  <c r="K173" i="8"/>
  <c r="K243" i="1" s="1"/>
  <c r="L173" i="8"/>
  <c r="M243" i="1" s="1"/>
  <c r="M173" i="8"/>
  <c r="O243" i="1" s="1"/>
  <c r="N173" i="8"/>
  <c r="Q243" i="1" s="1"/>
  <c r="O173" i="8"/>
  <c r="S243" i="1" s="1"/>
  <c r="P173" i="8"/>
  <c r="U243" i="1" s="1"/>
  <c r="D174" i="8"/>
  <c r="D245" i="1" s="1"/>
  <c r="E174" i="8"/>
  <c r="E245" i="1" s="1"/>
  <c r="F174" i="8"/>
  <c r="F245" i="1" s="1"/>
  <c r="G174" i="8"/>
  <c r="H174" i="8"/>
  <c r="H245" i="1" s="1"/>
  <c r="I174" i="8"/>
  <c r="I245" i="1" s="1"/>
  <c r="J174" i="8"/>
  <c r="J245" i="1" s="1"/>
  <c r="K174" i="8"/>
  <c r="K245" i="1" s="1"/>
  <c r="L174" i="8"/>
  <c r="M245" i="1" s="1"/>
  <c r="M174" i="8"/>
  <c r="O245" i="1" s="1"/>
  <c r="N174" i="8"/>
  <c r="Q245" i="1" s="1"/>
  <c r="O174" i="8"/>
  <c r="S245" i="1" s="1"/>
  <c r="P174" i="8"/>
  <c r="U245" i="1" s="1"/>
  <c r="D175" i="8"/>
  <c r="D246" i="1" s="1"/>
  <c r="E175" i="8"/>
  <c r="E246" i="1" s="1"/>
  <c r="F175" i="8"/>
  <c r="F246" i="1" s="1"/>
  <c r="G175" i="8"/>
  <c r="H175" i="8"/>
  <c r="H246" i="1" s="1"/>
  <c r="I175" i="8"/>
  <c r="I246" i="1" s="1"/>
  <c r="J175" i="8"/>
  <c r="J246" i="1" s="1"/>
  <c r="K175" i="8"/>
  <c r="K246" i="1" s="1"/>
  <c r="L175" i="8"/>
  <c r="M246" i="1" s="1"/>
  <c r="M175" i="8"/>
  <c r="O246" i="1" s="1"/>
  <c r="N175" i="8"/>
  <c r="Q246" i="1" s="1"/>
  <c r="O175" i="8"/>
  <c r="S246" i="1" s="1"/>
  <c r="P175" i="8"/>
  <c r="U246" i="1" s="1"/>
  <c r="D176" i="8"/>
  <c r="D247" i="1" s="1"/>
  <c r="E176" i="8"/>
  <c r="E247" i="1" s="1"/>
  <c r="F176" i="8"/>
  <c r="F247" i="1" s="1"/>
  <c r="G176" i="8"/>
  <c r="H176" i="8"/>
  <c r="H247" i="1" s="1"/>
  <c r="I176" i="8"/>
  <c r="I247" i="1" s="1"/>
  <c r="J176" i="8"/>
  <c r="J247" i="1" s="1"/>
  <c r="K176" i="8"/>
  <c r="K247" i="1" s="1"/>
  <c r="L176" i="8"/>
  <c r="M247" i="1" s="1"/>
  <c r="M176" i="8"/>
  <c r="O247" i="1" s="1"/>
  <c r="N176" i="8"/>
  <c r="Q247" i="1" s="1"/>
  <c r="O176" i="8"/>
  <c r="S247" i="1" s="1"/>
  <c r="P176" i="8"/>
  <c r="U247" i="1" s="1"/>
  <c r="D177" i="8"/>
  <c r="D248" i="1" s="1"/>
  <c r="E177" i="8"/>
  <c r="E248" i="1" s="1"/>
  <c r="F177" i="8"/>
  <c r="F248" i="1" s="1"/>
  <c r="G177" i="8"/>
  <c r="H177" i="8"/>
  <c r="H248" i="1" s="1"/>
  <c r="I177" i="8"/>
  <c r="I248" i="1" s="1"/>
  <c r="J177" i="8"/>
  <c r="J248" i="1" s="1"/>
  <c r="K177" i="8"/>
  <c r="K248" i="1" s="1"/>
  <c r="L177" i="8"/>
  <c r="M248" i="1" s="1"/>
  <c r="M177" i="8"/>
  <c r="O248" i="1" s="1"/>
  <c r="N177" i="8"/>
  <c r="Q248" i="1" s="1"/>
  <c r="O177" i="8"/>
  <c r="S248" i="1" s="1"/>
  <c r="P177" i="8"/>
  <c r="U248" i="1" s="1"/>
  <c r="D178" i="8"/>
  <c r="D249" i="1" s="1"/>
  <c r="E178" i="8"/>
  <c r="E249" i="1" s="1"/>
  <c r="F178" i="8"/>
  <c r="F249" i="1" s="1"/>
  <c r="G178" i="8"/>
  <c r="H178" i="8"/>
  <c r="H249" i="1" s="1"/>
  <c r="I178" i="8"/>
  <c r="I249" i="1" s="1"/>
  <c r="J178" i="8"/>
  <c r="J249" i="1" s="1"/>
  <c r="K178" i="8"/>
  <c r="K249" i="1" s="1"/>
  <c r="L178" i="8"/>
  <c r="M249" i="1" s="1"/>
  <c r="M178" i="8"/>
  <c r="O249" i="1" s="1"/>
  <c r="N178" i="8"/>
  <c r="Q249" i="1" s="1"/>
  <c r="O178" i="8"/>
  <c r="S249" i="1" s="1"/>
  <c r="P178" i="8"/>
  <c r="U249" i="1" s="1"/>
  <c r="D179" i="8"/>
  <c r="D250" i="1" s="1"/>
  <c r="E179" i="8"/>
  <c r="E250" i="1" s="1"/>
  <c r="F179" i="8"/>
  <c r="F250" i="1" s="1"/>
  <c r="G179" i="8"/>
  <c r="H179" i="8"/>
  <c r="H250" i="1" s="1"/>
  <c r="I179" i="8"/>
  <c r="I250" i="1" s="1"/>
  <c r="J179" i="8"/>
  <c r="J250" i="1" s="1"/>
  <c r="K179" i="8"/>
  <c r="K250" i="1" s="1"/>
  <c r="L179" i="8"/>
  <c r="M250" i="1" s="1"/>
  <c r="M179" i="8"/>
  <c r="O250" i="1" s="1"/>
  <c r="N179" i="8"/>
  <c r="Q250" i="1" s="1"/>
  <c r="O179" i="8"/>
  <c r="S250" i="1" s="1"/>
  <c r="P179" i="8"/>
  <c r="U250" i="1" s="1"/>
  <c r="D180" i="8"/>
  <c r="D252" i="1" s="1"/>
  <c r="E180" i="8"/>
  <c r="E252" i="1" s="1"/>
  <c r="F180" i="8"/>
  <c r="F252" i="1" s="1"/>
  <c r="G180" i="8"/>
  <c r="H180" i="8"/>
  <c r="H252" i="1" s="1"/>
  <c r="I180" i="8"/>
  <c r="I252" i="1" s="1"/>
  <c r="J180" i="8"/>
  <c r="J252" i="1" s="1"/>
  <c r="K180" i="8"/>
  <c r="K252" i="1" s="1"/>
  <c r="L180" i="8"/>
  <c r="M252" i="1" s="1"/>
  <c r="M180" i="8"/>
  <c r="O252" i="1" s="1"/>
  <c r="N180" i="8"/>
  <c r="Q252" i="1" s="1"/>
  <c r="O180" i="8"/>
  <c r="S252" i="1" s="1"/>
  <c r="P180" i="8"/>
  <c r="U252" i="1" s="1"/>
  <c r="D181" i="8"/>
  <c r="D253" i="1" s="1"/>
  <c r="E181" i="8"/>
  <c r="E253" i="1" s="1"/>
  <c r="F181" i="8"/>
  <c r="F253" i="1" s="1"/>
  <c r="G181" i="8"/>
  <c r="H181" i="8"/>
  <c r="H253" i="1" s="1"/>
  <c r="I181" i="8"/>
  <c r="I253" i="1" s="1"/>
  <c r="J181" i="8"/>
  <c r="J253" i="1" s="1"/>
  <c r="K181" i="8"/>
  <c r="K253" i="1" s="1"/>
  <c r="L181" i="8"/>
  <c r="M253" i="1" s="1"/>
  <c r="M181" i="8"/>
  <c r="O253" i="1" s="1"/>
  <c r="N181" i="8"/>
  <c r="Q253" i="1" s="1"/>
  <c r="O181" i="8"/>
  <c r="S253" i="1" s="1"/>
  <c r="P181" i="8"/>
  <c r="U253" i="1" s="1"/>
  <c r="D182" i="8"/>
  <c r="D254" i="1" s="1"/>
  <c r="E182" i="8"/>
  <c r="E254" i="1" s="1"/>
  <c r="F182" i="8"/>
  <c r="F254" i="1" s="1"/>
  <c r="G182" i="8"/>
  <c r="H182" i="8"/>
  <c r="H254" i="1" s="1"/>
  <c r="I182" i="8"/>
  <c r="I254" i="1" s="1"/>
  <c r="J182" i="8"/>
  <c r="J254" i="1" s="1"/>
  <c r="K182" i="8"/>
  <c r="K254" i="1" s="1"/>
  <c r="L182" i="8"/>
  <c r="M254" i="1" s="1"/>
  <c r="M182" i="8"/>
  <c r="O254" i="1" s="1"/>
  <c r="N182" i="8"/>
  <c r="Q254" i="1" s="1"/>
  <c r="O182" i="8"/>
  <c r="S254" i="1" s="1"/>
  <c r="P182" i="8"/>
  <c r="U254" i="1" s="1"/>
  <c r="D183" i="8"/>
  <c r="D255" i="1" s="1"/>
  <c r="E183" i="8"/>
  <c r="E255" i="1" s="1"/>
  <c r="F183" i="8"/>
  <c r="F255" i="1" s="1"/>
  <c r="G183" i="8"/>
  <c r="H183" i="8"/>
  <c r="H255" i="1" s="1"/>
  <c r="I183" i="8"/>
  <c r="I255" i="1" s="1"/>
  <c r="J183" i="8"/>
  <c r="J255" i="1" s="1"/>
  <c r="K183" i="8"/>
  <c r="K255" i="1" s="1"/>
  <c r="L183" i="8"/>
  <c r="M255" i="1" s="1"/>
  <c r="M183" i="8"/>
  <c r="O255" i="1" s="1"/>
  <c r="N183" i="8"/>
  <c r="Q255" i="1" s="1"/>
  <c r="O183" i="8"/>
  <c r="S255" i="1" s="1"/>
  <c r="P183" i="8"/>
  <c r="U255" i="1" s="1"/>
  <c r="D184" i="8"/>
  <c r="D256" i="1" s="1"/>
  <c r="E184" i="8"/>
  <c r="E256" i="1" s="1"/>
  <c r="F184" i="8"/>
  <c r="F256" i="1" s="1"/>
  <c r="G184" i="8"/>
  <c r="H184" i="8"/>
  <c r="H256" i="1" s="1"/>
  <c r="I184" i="8"/>
  <c r="I256" i="1" s="1"/>
  <c r="J184" i="8"/>
  <c r="J256" i="1" s="1"/>
  <c r="K184" i="8"/>
  <c r="K256" i="1" s="1"/>
  <c r="L184" i="8"/>
  <c r="M256" i="1" s="1"/>
  <c r="M184" i="8"/>
  <c r="O256" i="1" s="1"/>
  <c r="N184" i="8"/>
  <c r="Q256" i="1" s="1"/>
  <c r="O184" i="8"/>
  <c r="S256" i="1" s="1"/>
  <c r="P184" i="8"/>
  <c r="U256" i="1" s="1"/>
  <c r="D185" i="8"/>
  <c r="D258" i="1" s="1"/>
  <c r="E185" i="8"/>
  <c r="E258" i="1" s="1"/>
  <c r="F185" i="8"/>
  <c r="F258" i="1" s="1"/>
  <c r="G185" i="8"/>
  <c r="H185" i="8"/>
  <c r="H258" i="1" s="1"/>
  <c r="I185" i="8"/>
  <c r="I258" i="1" s="1"/>
  <c r="J185" i="8"/>
  <c r="J258" i="1" s="1"/>
  <c r="K185" i="8"/>
  <c r="K258" i="1" s="1"/>
  <c r="L185" i="8"/>
  <c r="M258" i="1" s="1"/>
  <c r="M185" i="8"/>
  <c r="O258" i="1" s="1"/>
  <c r="N185" i="8"/>
  <c r="Q258" i="1" s="1"/>
  <c r="O185" i="8"/>
  <c r="S258" i="1" s="1"/>
  <c r="P185" i="8"/>
  <c r="U258" i="1" s="1"/>
  <c r="D186" i="8"/>
  <c r="D259" i="1" s="1"/>
  <c r="E186" i="8"/>
  <c r="E259" i="1" s="1"/>
  <c r="F186" i="8"/>
  <c r="F259" i="1" s="1"/>
  <c r="G186" i="8"/>
  <c r="H186" i="8"/>
  <c r="H259" i="1" s="1"/>
  <c r="I186" i="8"/>
  <c r="I259" i="1" s="1"/>
  <c r="J186" i="8"/>
  <c r="J259" i="1" s="1"/>
  <c r="K186" i="8"/>
  <c r="K259" i="1" s="1"/>
  <c r="L186" i="8"/>
  <c r="M259" i="1" s="1"/>
  <c r="M186" i="8"/>
  <c r="O259" i="1" s="1"/>
  <c r="N186" i="8"/>
  <c r="Q259" i="1" s="1"/>
  <c r="O186" i="8"/>
  <c r="S259" i="1" s="1"/>
  <c r="P186" i="8"/>
  <c r="U259" i="1" s="1"/>
  <c r="D187" i="8"/>
  <c r="D260" i="1" s="1"/>
  <c r="E187" i="8"/>
  <c r="E260" i="1" s="1"/>
  <c r="F187" i="8"/>
  <c r="F260" i="1" s="1"/>
  <c r="G187" i="8"/>
  <c r="H187" i="8"/>
  <c r="H260" i="1" s="1"/>
  <c r="I187" i="8"/>
  <c r="I260" i="1" s="1"/>
  <c r="J187" i="8"/>
  <c r="J260" i="1" s="1"/>
  <c r="K187" i="8"/>
  <c r="K260" i="1" s="1"/>
  <c r="L187" i="8"/>
  <c r="M260" i="1" s="1"/>
  <c r="M187" i="8"/>
  <c r="O260" i="1" s="1"/>
  <c r="N187" i="8"/>
  <c r="Q260" i="1" s="1"/>
  <c r="O187" i="8"/>
  <c r="S260" i="1" s="1"/>
  <c r="P187" i="8"/>
  <c r="U260" i="1" s="1"/>
  <c r="D188" i="8"/>
  <c r="D261" i="1" s="1"/>
  <c r="E188" i="8"/>
  <c r="E261" i="1" s="1"/>
  <c r="F188" i="8"/>
  <c r="F261" i="1" s="1"/>
  <c r="G188" i="8"/>
  <c r="H188" i="8"/>
  <c r="H261" i="1" s="1"/>
  <c r="I188" i="8"/>
  <c r="I261" i="1" s="1"/>
  <c r="J188" i="8"/>
  <c r="J261" i="1" s="1"/>
  <c r="K188" i="8"/>
  <c r="K261" i="1" s="1"/>
  <c r="L188" i="8"/>
  <c r="M261" i="1" s="1"/>
  <c r="M188" i="8"/>
  <c r="O261" i="1" s="1"/>
  <c r="N188" i="8"/>
  <c r="Q261" i="1" s="1"/>
  <c r="O188" i="8"/>
  <c r="S261" i="1" s="1"/>
  <c r="P188" i="8"/>
  <c r="U261" i="1" s="1"/>
  <c r="D189" i="8"/>
  <c r="D263" i="1" s="1"/>
  <c r="E189" i="8"/>
  <c r="E263" i="1" s="1"/>
  <c r="F189" i="8"/>
  <c r="F263" i="1" s="1"/>
  <c r="G189" i="8"/>
  <c r="H189" i="8"/>
  <c r="H263" i="1" s="1"/>
  <c r="I189" i="8"/>
  <c r="I263" i="1" s="1"/>
  <c r="J189" i="8"/>
  <c r="J263" i="1" s="1"/>
  <c r="K189" i="8"/>
  <c r="K263" i="1" s="1"/>
  <c r="L189" i="8"/>
  <c r="M263" i="1" s="1"/>
  <c r="M189" i="8"/>
  <c r="O263" i="1" s="1"/>
  <c r="N189" i="8"/>
  <c r="Q263" i="1" s="1"/>
  <c r="O189" i="8"/>
  <c r="S263" i="1" s="1"/>
  <c r="P189" i="8"/>
  <c r="U263" i="1" s="1"/>
  <c r="D190" i="8"/>
  <c r="D264" i="1" s="1"/>
  <c r="E190" i="8"/>
  <c r="E264" i="1" s="1"/>
  <c r="F190" i="8"/>
  <c r="F264" i="1" s="1"/>
  <c r="G190" i="8"/>
  <c r="H190" i="8"/>
  <c r="H264" i="1" s="1"/>
  <c r="I190" i="8"/>
  <c r="I264" i="1" s="1"/>
  <c r="J190" i="8"/>
  <c r="J264" i="1" s="1"/>
  <c r="K190" i="8"/>
  <c r="K264" i="1" s="1"/>
  <c r="L190" i="8"/>
  <c r="M264" i="1" s="1"/>
  <c r="M190" i="8"/>
  <c r="O264" i="1" s="1"/>
  <c r="N190" i="8"/>
  <c r="Q264" i="1" s="1"/>
  <c r="O190" i="8"/>
  <c r="S264" i="1" s="1"/>
  <c r="P190" i="8"/>
  <c r="U264" i="1" s="1"/>
  <c r="D191" i="8"/>
  <c r="D266" i="1" s="1"/>
  <c r="E191" i="8"/>
  <c r="E266" i="1" s="1"/>
  <c r="F191" i="8"/>
  <c r="F266" i="1" s="1"/>
  <c r="G191" i="8"/>
  <c r="H191" i="8"/>
  <c r="H266" i="1" s="1"/>
  <c r="I191" i="8"/>
  <c r="I266" i="1" s="1"/>
  <c r="J191" i="8"/>
  <c r="J266" i="1" s="1"/>
  <c r="K191" i="8"/>
  <c r="K266" i="1" s="1"/>
  <c r="L191" i="8"/>
  <c r="M266" i="1" s="1"/>
  <c r="M191" i="8"/>
  <c r="O266" i="1" s="1"/>
  <c r="N191" i="8"/>
  <c r="Q266" i="1" s="1"/>
  <c r="O191" i="8"/>
  <c r="S266" i="1" s="1"/>
  <c r="P191" i="8"/>
  <c r="U266" i="1" s="1"/>
  <c r="D192" i="8"/>
  <c r="D267" i="1" s="1"/>
  <c r="E192" i="8"/>
  <c r="E267" i="1" s="1"/>
  <c r="F192" i="8"/>
  <c r="F267" i="1" s="1"/>
  <c r="G192" i="8"/>
  <c r="H192" i="8"/>
  <c r="H267" i="1" s="1"/>
  <c r="I192" i="8"/>
  <c r="I267" i="1" s="1"/>
  <c r="J192" i="8"/>
  <c r="J267" i="1" s="1"/>
  <c r="K192" i="8"/>
  <c r="K267" i="1" s="1"/>
  <c r="L192" i="8"/>
  <c r="M267" i="1" s="1"/>
  <c r="M192" i="8"/>
  <c r="O267" i="1" s="1"/>
  <c r="N192" i="8"/>
  <c r="Q267" i="1" s="1"/>
  <c r="O192" i="8"/>
  <c r="S267" i="1" s="1"/>
  <c r="P192" i="8"/>
  <c r="U267" i="1" s="1"/>
  <c r="D193" i="8"/>
  <c r="D268" i="1" s="1"/>
  <c r="E193" i="8"/>
  <c r="E268" i="1" s="1"/>
  <c r="F193" i="8"/>
  <c r="F268" i="1" s="1"/>
  <c r="G193" i="8"/>
  <c r="H193" i="8"/>
  <c r="H268" i="1" s="1"/>
  <c r="I193" i="8"/>
  <c r="I268" i="1" s="1"/>
  <c r="J193" i="8"/>
  <c r="J268" i="1" s="1"/>
  <c r="K193" i="8"/>
  <c r="K268" i="1" s="1"/>
  <c r="L193" i="8"/>
  <c r="M268" i="1" s="1"/>
  <c r="M193" i="8"/>
  <c r="O268" i="1" s="1"/>
  <c r="N193" i="8"/>
  <c r="Q268" i="1" s="1"/>
  <c r="O193" i="8"/>
  <c r="S268" i="1" s="1"/>
  <c r="P193" i="8"/>
  <c r="U268" i="1" s="1"/>
  <c r="D194" i="8"/>
  <c r="D269" i="1" s="1"/>
  <c r="E194" i="8"/>
  <c r="E269" i="1" s="1"/>
  <c r="F194" i="8"/>
  <c r="F269" i="1" s="1"/>
  <c r="G194" i="8"/>
  <c r="H194" i="8"/>
  <c r="H269" i="1" s="1"/>
  <c r="I194" i="8"/>
  <c r="I269" i="1" s="1"/>
  <c r="J194" i="8"/>
  <c r="J269" i="1" s="1"/>
  <c r="K194" i="8"/>
  <c r="K269" i="1" s="1"/>
  <c r="L194" i="8"/>
  <c r="M269" i="1" s="1"/>
  <c r="M194" i="8"/>
  <c r="O269" i="1" s="1"/>
  <c r="N194" i="8"/>
  <c r="Q269" i="1" s="1"/>
  <c r="O194" i="8"/>
  <c r="S269" i="1" s="1"/>
  <c r="P194" i="8"/>
  <c r="U269" i="1" s="1"/>
  <c r="D195" i="8"/>
  <c r="D270" i="1" s="1"/>
  <c r="E195" i="8"/>
  <c r="E270" i="1" s="1"/>
  <c r="F195" i="8"/>
  <c r="F270" i="1" s="1"/>
  <c r="G195" i="8"/>
  <c r="H195" i="8"/>
  <c r="H270" i="1" s="1"/>
  <c r="I195" i="8"/>
  <c r="I270" i="1" s="1"/>
  <c r="J195" i="8"/>
  <c r="J270" i="1" s="1"/>
  <c r="K195" i="8"/>
  <c r="K270" i="1" s="1"/>
  <c r="L195" i="8"/>
  <c r="M270" i="1" s="1"/>
  <c r="M195" i="8"/>
  <c r="O270" i="1" s="1"/>
  <c r="N195" i="8"/>
  <c r="Q270" i="1" s="1"/>
  <c r="O195" i="8"/>
  <c r="S270" i="1" s="1"/>
  <c r="P195" i="8"/>
  <c r="U270" i="1" s="1"/>
  <c r="D196" i="8"/>
  <c r="D271" i="1" s="1"/>
  <c r="E196" i="8"/>
  <c r="E271" i="1" s="1"/>
  <c r="F196" i="8"/>
  <c r="F271" i="1" s="1"/>
  <c r="G196" i="8"/>
  <c r="H196" i="8"/>
  <c r="H271" i="1" s="1"/>
  <c r="I196" i="8"/>
  <c r="I271" i="1" s="1"/>
  <c r="J196" i="8"/>
  <c r="J271" i="1" s="1"/>
  <c r="K196" i="8"/>
  <c r="K271" i="1" s="1"/>
  <c r="L196" i="8"/>
  <c r="M271" i="1" s="1"/>
  <c r="M196" i="8"/>
  <c r="O271" i="1" s="1"/>
  <c r="N196" i="8"/>
  <c r="Q271" i="1" s="1"/>
  <c r="O196" i="8"/>
  <c r="S271" i="1" s="1"/>
  <c r="P196" i="8"/>
  <c r="U271" i="1" s="1"/>
  <c r="D197" i="8"/>
  <c r="D204" i="1" s="1"/>
  <c r="E197" i="8"/>
  <c r="E204" i="1" s="1"/>
  <c r="F197" i="8"/>
  <c r="F204" i="1" s="1"/>
  <c r="G197" i="8"/>
  <c r="H197" i="8"/>
  <c r="H204" i="1" s="1"/>
  <c r="I197" i="8"/>
  <c r="I204" i="1" s="1"/>
  <c r="J197" i="8"/>
  <c r="J204" i="1" s="1"/>
  <c r="K197" i="8"/>
  <c r="K204" i="1" s="1"/>
  <c r="L197" i="8"/>
  <c r="M204" i="1" s="1"/>
  <c r="M197" i="8"/>
  <c r="O204" i="1" s="1"/>
  <c r="N197" i="8"/>
  <c r="Q204" i="1" s="1"/>
  <c r="O197" i="8"/>
  <c r="S204" i="1" s="1"/>
  <c r="P197" i="8"/>
  <c r="U204" i="1" s="1"/>
  <c r="D198" i="8"/>
  <c r="D205" i="1" s="1"/>
  <c r="E198" i="8"/>
  <c r="E205" i="1" s="1"/>
  <c r="F198" i="8"/>
  <c r="F205" i="1" s="1"/>
  <c r="G198" i="8"/>
  <c r="H198" i="8"/>
  <c r="H205" i="1" s="1"/>
  <c r="I198" i="8"/>
  <c r="I205" i="1" s="1"/>
  <c r="J198" i="8"/>
  <c r="J205" i="1" s="1"/>
  <c r="K198" i="8"/>
  <c r="K205" i="1" s="1"/>
  <c r="L198" i="8"/>
  <c r="M205" i="1" s="1"/>
  <c r="M198" i="8"/>
  <c r="O205" i="1" s="1"/>
  <c r="N198" i="8"/>
  <c r="Q205" i="1" s="1"/>
  <c r="O198" i="8"/>
  <c r="S205" i="1" s="1"/>
  <c r="P198" i="8"/>
  <c r="U205" i="1" s="1"/>
  <c r="D199" i="8"/>
  <c r="D207" i="1" s="1"/>
  <c r="E199" i="8"/>
  <c r="E207" i="1" s="1"/>
  <c r="F199" i="8"/>
  <c r="F207" i="1" s="1"/>
  <c r="G199" i="8"/>
  <c r="H199" i="8"/>
  <c r="H207" i="1" s="1"/>
  <c r="I199" i="8"/>
  <c r="I207" i="1" s="1"/>
  <c r="J199" i="8"/>
  <c r="J207" i="1" s="1"/>
  <c r="K199" i="8"/>
  <c r="K207" i="1" s="1"/>
  <c r="L199" i="8"/>
  <c r="M207" i="1" s="1"/>
  <c r="M199" i="8"/>
  <c r="O207" i="1" s="1"/>
  <c r="N199" i="8"/>
  <c r="Q207" i="1" s="1"/>
  <c r="O199" i="8"/>
  <c r="S207" i="1" s="1"/>
  <c r="P199" i="8"/>
  <c r="U207" i="1" s="1"/>
  <c r="D200" i="8"/>
  <c r="D208" i="1" s="1"/>
  <c r="E200" i="8"/>
  <c r="E208" i="1" s="1"/>
  <c r="F200" i="8"/>
  <c r="F208" i="1" s="1"/>
  <c r="G200" i="8"/>
  <c r="H200" i="8"/>
  <c r="H208" i="1" s="1"/>
  <c r="I200" i="8"/>
  <c r="I208" i="1" s="1"/>
  <c r="J200" i="8"/>
  <c r="J208" i="1" s="1"/>
  <c r="K200" i="8"/>
  <c r="K208" i="1" s="1"/>
  <c r="L200" i="8"/>
  <c r="M208" i="1" s="1"/>
  <c r="M200" i="8"/>
  <c r="O208" i="1" s="1"/>
  <c r="N200" i="8"/>
  <c r="Q208" i="1" s="1"/>
  <c r="O200" i="8"/>
  <c r="S208" i="1" s="1"/>
  <c r="P200" i="8"/>
  <c r="U208" i="1" s="1"/>
  <c r="D201" i="8"/>
  <c r="D210" i="1" s="1"/>
  <c r="E201" i="8"/>
  <c r="E210" i="1" s="1"/>
  <c r="F201" i="8"/>
  <c r="F210" i="1" s="1"/>
  <c r="G201" i="8"/>
  <c r="H201" i="8"/>
  <c r="H210" i="1" s="1"/>
  <c r="H209" i="1" s="1"/>
  <c r="H39" i="2" s="1"/>
  <c r="I201" i="8"/>
  <c r="I210" i="1" s="1"/>
  <c r="I209" i="1" s="1"/>
  <c r="I39" i="2" s="1"/>
  <c r="J201" i="8"/>
  <c r="J210" i="1" s="1"/>
  <c r="K201" i="8"/>
  <c r="K210" i="1" s="1"/>
  <c r="L201" i="8"/>
  <c r="M210" i="1" s="1"/>
  <c r="M201" i="8"/>
  <c r="O210" i="1" s="1"/>
  <c r="N201" i="8"/>
  <c r="Q210" i="1" s="1"/>
  <c r="O201" i="8"/>
  <c r="S210" i="1" s="1"/>
  <c r="P201" i="8"/>
  <c r="U210" i="1" s="1"/>
  <c r="D202" i="8"/>
  <c r="D212" i="1" s="1"/>
  <c r="E202" i="8"/>
  <c r="E212" i="1" s="1"/>
  <c r="F202" i="8"/>
  <c r="F212" i="1" s="1"/>
  <c r="G202" i="8"/>
  <c r="H202" i="8"/>
  <c r="H212" i="1" s="1"/>
  <c r="I202" i="8"/>
  <c r="I212" i="1" s="1"/>
  <c r="J202" i="8"/>
  <c r="J212" i="1" s="1"/>
  <c r="K202" i="8"/>
  <c r="K212" i="1" s="1"/>
  <c r="L202" i="8"/>
  <c r="M212" i="1" s="1"/>
  <c r="M202" i="8"/>
  <c r="O212" i="1" s="1"/>
  <c r="N202" i="8"/>
  <c r="Q212" i="1" s="1"/>
  <c r="O202" i="8"/>
  <c r="S212" i="1" s="1"/>
  <c r="P202" i="8"/>
  <c r="U212" i="1" s="1"/>
  <c r="D203" i="8"/>
  <c r="D213" i="1" s="1"/>
  <c r="E203" i="8"/>
  <c r="E213" i="1" s="1"/>
  <c r="F203" i="8"/>
  <c r="F213" i="1" s="1"/>
  <c r="G203" i="8"/>
  <c r="H203" i="8"/>
  <c r="H213" i="1" s="1"/>
  <c r="I203" i="8"/>
  <c r="I213" i="1" s="1"/>
  <c r="J203" i="8"/>
  <c r="J213" i="1" s="1"/>
  <c r="K203" i="8"/>
  <c r="K213" i="1" s="1"/>
  <c r="L203" i="8"/>
  <c r="M213" i="1" s="1"/>
  <c r="M203" i="8"/>
  <c r="O213" i="1" s="1"/>
  <c r="N203" i="8"/>
  <c r="Q213" i="1" s="1"/>
  <c r="O203" i="8"/>
  <c r="S213" i="1" s="1"/>
  <c r="P203" i="8"/>
  <c r="U213" i="1" s="1"/>
  <c r="D204" i="8"/>
  <c r="D214" i="1" s="1"/>
  <c r="E204" i="8"/>
  <c r="E214" i="1" s="1"/>
  <c r="F204" i="8"/>
  <c r="F214" i="1" s="1"/>
  <c r="G204" i="8"/>
  <c r="H204" i="8"/>
  <c r="H214" i="1" s="1"/>
  <c r="I204" i="8"/>
  <c r="I214" i="1" s="1"/>
  <c r="J204" i="8"/>
  <c r="J214" i="1" s="1"/>
  <c r="K204" i="8"/>
  <c r="K214" i="1" s="1"/>
  <c r="L204" i="8"/>
  <c r="M214" i="1" s="1"/>
  <c r="M204" i="8"/>
  <c r="O214" i="1" s="1"/>
  <c r="N204" i="8"/>
  <c r="Q214" i="1" s="1"/>
  <c r="O204" i="8"/>
  <c r="S214" i="1" s="1"/>
  <c r="P204" i="8"/>
  <c r="U214" i="1" s="1"/>
  <c r="D205" i="8"/>
  <c r="D216" i="1" s="1"/>
  <c r="E205" i="8"/>
  <c r="E216" i="1" s="1"/>
  <c r="F205" i="8"/>
  <c r="F216" i="1" s="1"/>
  <c r="G205" i="8"/>
  <c r="H205" i="8"/>
  <c r="H216" i="1" s="1"/>
  <c r="I205" i="8"/>
  <c r="I216" i="1" s="1"/>
  <c r="J205" i="8"/>
  <c r="J216" i="1" s="1"/>
  <c r="K205" i="8"/>
  <c r="K216" i="1" s="1"/>
  <c r="L205" i="8"/>
  <c r="M216" i="1" s="1"/>
  <c r="M205" i="8"/>
  <c r="O216" i="1" s="1"/>
  <c r="N205" i="8"/>
  <c r="Q216" i="1" s="1"/>
  <c r="O205" i="8"/>
  <c r="S216" i="1" s="1"/>
  <c r="P205" i="8"/>
  <c r="U216" i="1" s="1"/>
  <c r="D206" i="8"/>
  <c r="D217" i="1" s="1"/>
  <c r="E206" i="8"/>
  <c r="E217" i="1" s="1"/>
  <c r="F206" i="8"/>
  <c r="F217" i="1" s="1"/>
  <c r="G206" i="8"/>
  <c r="H206" i="8"/>
  <c r="H217" i="1" s="1"/>
  <c r="I206" i="8"/>
  <c r="I217" i="1" s="1"/>
  <c r="J206" i="8"/>
  <c r="J217" i="1" s="1"/>
  <c r="K206" i="8"/>
  <c r="K217" i="1" s="1"/>
  <c r="L206" i="8"/>
  <c r="M217" i="1" s="1"/>
  <c r="M206" i="8"/>
  <c r="O217" i="1" s="1"/>
  <c r="N206" i="8"/>
  <c r="Q217" i="1" s="1"/>
  <c r="O206" i="8"/>
  <c r="S217" i="1" s="1"/>
  <c r="P206" i="8"/>
  <c r="U217" i="1" s="1"/>
  <c r="D207" i="8"/>
  <c r="D219" i="1" s="1"/>
  <c r="E207" i="8"/>
  <c r="E219" i="1" s="1"/>
  <c r="F207" i="8"/>
  <c r="F219" i="1" s="1"/>
  <c r="G207" i="8"/>
  <c r="H207" i="8"/>
  <c r="H219" i="1" s="1"/>
  <c r="I207" i="8"/>
  <c r="I219" i="1" s="1"/>
  <c r="J207" i="8"/>
  <c r="J219" i="1" s="1"/>
  <c r="K207" i="8"/>
  <c r="K219" i="1" s="1"/>
  <c r="L207" i="8"/>
  <c r="M219" i="1" s="1"/>
  <c r="M207" i="8"/>
  <c r="O219" i="1" s="1"/>
  <c r="N207" i="8"/>
  <c r="Q219" i="1" s="1"/>
  <c r="O207" i="8"/>
  <c r="S219" i="1" s="1"/>
  <c r="P207" i="8"/>
  <c r="U219" i="1" s="1"/>
  <c r="D208" i="8"/>
  <c r="D220" i="1" s="1"/>
  <c r="E208" i="8"/>
  <c r="E220" i="1" s="1"/>
  <c r="F208" i="8"/>
  <c r="F220" i="1" s="1"/>
  <c r="G208" i="8"/>
  <c r="H208" i="8"/>
  <c r="H220" i="1" s="1"/>
  <c r="I208" i="8"/>
  <c r="I220" i="1" s="1"/>
  <c r="J208" i="8"/>
  <c r="J220" i="1" s="1"/>
  <c r="K208" i="8"/>
  <c r="K220" i="1" s="1"/>
  <c r="L208" i="8"/>
  <c r="M220" i="1" s="1"/>
  <c r="M208" i="8"/>
  <c r="O220" i="1" s="1"/>
  <c r="N208" i="8"/>
  <c r="Q220" i="1" s="1"/>
  <c r="O208" i="8"/>
  <c r="S220" i="1" s="1"/>
  <c r="P208" i="8"/>
  <c r="U220" i="1" s="1"/>
  <c r="D209" i="8"/>
  <c r="D221" i="1" s="1"/>
  <c r="E209" i="8"/>
  <c r="E221" i="1" s="1"/>
  <c r="F209" i="8"/>
  <c r="F221" i="1" s="1"/>
  <c r="G209" i="8"/>
  <c r="H209" i="8"/>
  <c r="H221" i="1" s="1"/>
  <c r="I209" i="8"/>
  <c r="I221" i="1" s="1"/>
  <c r="J209" i="8"/>
  <c r="J221" i="1" s="1"/>
  <c r="K209" i="8"/>
  <c r="K221" i="1" s="1"/>
  <c r="L209" i="8"/>
  <c r="M221" i="1" s="1"/>
  <c r="M209" i="8"/>
  <c r="O221" i="1" s="1"/>
  <c r="N209" i="8"/>
  <c r="Q221" i="1" s="1"/>
  <c r="O209" i="8"/>
  <c r="S221" i="1" s="1"/>
  <c r="P209" i="8"/>
  <c r="U221" i="1" s="1"/>
  <c r="D210" i="8"/>
  <c r="D222" i="1" s="1"/>
  <c r="E210" i="8"/>
  <c r="E222" i="1" s="1"/>
  <c r="F210" i="8"/>
  <c r="F222" i="1" s="1"/>
  <c r="G210" i="8"/>
  <c r="H210" i="8"/>
  <c r="H222" i="1" s="1"/>
  <c r="I210" i="8"/>
  <c r="I222" i="1" s="1"/>
  <c r="J210" i="8"/>
  <c r="J222" i="1" s="1"/>
  <c r="K210" i="8"/>
  <c r="K222" i="1" s="1"/>
  <c r="L210" i="8"/>
  <c r="M222" i="1" s="1"/>
  <c r="M210" i="8"/>
  <c r="O222" i="1" s="1"/>
  <c r="N210" i="8"/>
  <c r="Q222" i="1" s="1"/>
  <c r="O210" i="8"/>
  <c r="S222" i="1" s="1"/>
  <c r="P210" i="8"/>
  <c r="U222" i="1" s="1"/>
  <c r="D211" i="8"/>
  <c r="D223" i="1" s="1"/>
  <c r="E211" i="8"/>
  <c r="E223" i="1" s="1"/>
  <c r="F211" i="8"/>
  <c r="F223" i="1" s="1"/>
  <c r="G211" i="8"/>
  <c r="H211" i="8"/>
  <c r="H223" i="1" s="1"/>
  <c r="I211" i="8"/>
  <c r="I223" i="1" s="1"/>
  <c r="J211" i="8"/>
  <c r="J223" i="1" s="1"/>
  <c r="K211" i="8"/>
  <c r="K223" i="1" s="1"/>
  <c r="L211" i="8"/>
  <c r="M223" i="1" s="1"/>
  <c r="M211" i="8"/>
  <c r="O223" i="1" s="1"/>
  <c r="N211" i="8"/>
  <c r="Q223" i="1" s="1"/>
  <c r="O211" i="8"/>
  <c r="S223" i="1" s="1"/>
  <c r="P211" i="8"/>
  <c r="U223" i="1" s="1"/>
  <c r="D212" i="8"/>
  <c r="D225" i="1" s="1"/>
  <c r="E212" i="8"/>
  <c r="E225" i="1" s="1"/>
  <c r="F212" i="8"/>
  <c r="F225" i="1" s="1"/>
  <c r="G212" i="8"/>
  <c r="H212" i="8"/>
  <c r="H225" i="1" s="1"/>
  <c r="I212" i="8"/>
  <c r="I225" i="1" s="1"/>
  <c r="J212" i="8"/>
  <c r="J225" i="1" s="1"/>
  <c r="K212" i="8"/>
  <c r="K225" i="1" s="1"/>
  <c r="L212" i="8"/>
  <c r="M225" i="1" s="1"/>
  <c r="M212" i="8"/>
  <c r="O225" i="1" s="1"/>
  <c r="N212" i="8"/>
  <c r="Q225" i="1" s="1"/>
  <c r="O212" i="8"/>
  <c r="S225" i="1" s="1"/>
  <c r="P212" i="8"/>
  <c r="U225" i="1" s="1"/>
  <c r="D213" i="8"/>
  <c r="D226" i="1" s="1"/>
  <c r="E213" i="8"/>
  <c r="E226" i="1" s="1"/>
  <c r="F213" i="8"/>
  <c r="F226" i="1" s="1"/>
  <c r="G213" i="8"/>
  <c r="H213" i="8"/>
  <c r="H226" i="1" s="1"/>
  <c r="I213" i="8"/>
  <c r="I226" i="1" s="1"/>
  <c r="J213" i="8"/>
  <c r="J226" i="1" s="1"/>
  <c r="K213" i="8"/>
  <c r="K226" i="1" s="1"/>
  <c r="L213" i="8"/>
  <c r="M226" i="1" s="1"/>
  <c r="M213" i="8"/>
  <c r="O226" i="1" s="1"/>
  <c r="N213" i="8"/>
  <c r="Q226" i="1" s="1"/>
  <c r="O213" i="8"/>
  <c r="S226" i="1" s="1"/>
  <c r="P213" i="8"/>
  <c r="U226" i="1" s="1"/>
  <c r="D214" i="8"/>
  <c r="D228" i="1" s="1"/>
  <c r="E214" i="8"/>
  <c r="E228" i="1" s="1"/>
  <c r="F214" i="8"/>
  <c r="F228" i="1" s="1"/>
  <c r="G214" i="8"/>
  <c r="H214" i="8"/>
  <c r="H228" i="1" s="1"/>
  <c r="I214" i="8"/>
  <c r="I228" i="1" s="1"/>
  <c r="J214" i="8"/>
  <c r="J228" i="1" s="1"/>
  <c r="K214" i="8"/>
  <c r="K228" i="1" s="1"/>
  <c r="L214" i="8"/>
  <c r="M228" i="1" s="1"/>
  <c r="M214" i="8"/>
  <c r="O228" i="1" s="1"/>
  <c r="N214" i="8"/>
  <c r="Q228" i="1" s="1"/>
  <c r="O214" i="8"/>
  <c r="S228" i="1" s="1"/>
  <c r="P214" i="8"/>
  <c r="U228" i="1" s="1"/>
  <c r="D215" i="8"/>
  <c r="D229" i="1" s="1"/>
  <c r="E215" i="8"/>
  <c r="E229" i="1" s="1"/>
  <c r="F215" i="8"/>
  <c r="F229" i="1" s="1"/>
  <c r="G215" i="8"/>
  <c r="H215" i="8"/>
  <c r="H229" i="1" s="1"/>
  <c r="I215" i="8"/>
  <c r="I229" i="1" s="1"/>
  <c r="J215" i="8"/>
  <c r="J229" i="1" s="1"/>
  <c r="K215" i="8"/>
  <c r="K229" i="1" s="1"/>
  <c r="L215" i="8"/>
  <c r="M229" i="1" s="1"/>
  <c r="M215" i="8"/>
  <c r="O229" i="1" s="1"/>
  <c r="N215" i="8"/>
  <c r="Q229" i="1" s="1"/>
  <c r="O215" i="8"/>
  <c r="S229" i="1" s="1"/>
  <c r="P215" i="8"/>
  <c r="U229" i="1" s="1"/>
  <c r="D216" i="8"/>
  <c r="D230" i="1" s="1"/>
  <c r="E216" i="8"/>
  <c r="E230" i="1" s="1"/>
  <c r="F216" i="8"/>
  <c r="F230" i="1" s="1"/>
  <c r="G216" i="8"/>
  <c r="H216" i="8"/>
  <c r="H230" i="1" s="1"/>
  <c r="I216" i="8"/>
  <c r="I230" i="1" s="1"/>
  <c r="J216" i="8"/>
  <c r="J230" i="1" s="1"/>
  <c r="K216" i="8"/>
  <c r="K230" i="1" s="1"/>
  <c r="L216" i="8"/>
  <c r="M230" i="1" s="1"/>
  <c r="M216" i="8"/>
  <c r="O230" i="1" s="1"/>
  <c r="N216" i="8"/>
  <c r="Q230" i="1" s="1"/>
  <c r="O216" i="8"/>
  <c r="S230" i="1" s="1"/>
  <c r="P216" i="8"/>
  <c r="U230" i="1" s="1"/>
  <c r="D217" i="8"/>
  <c r="D232" i="1" s="1"/>
  <c r="E217" i="8"/>
  <c r="E232" i="1" s="1"/>
  <c r="F217" i="8"/>
  <c r="F232" i="1" s="1"/>
  <c r="G217" i="8"/>
  <c r="H217" i="8"/>
  <c r="H232" i="1" s="1"/>
  <c r="H231" i="1" s="1"/>
  <c r="H45" i="2" s="1"/>
  <c r="I217" i="8"/>
  <c r="I232" i="1" s="1"/>
  <c r="I231" i="1" s="1"/>
  <c r="I45" i="2" s="1"/>
  <c r="J217" i="8"/>
  <c r="J232" i="1" s="1"/>
  <c r="K217" i="8"/>
  <c r="K232" i="1" s="1"/>
  <c r="L217" i="8"/>
  <c r="M232" i="1" s="1"/>
  <c r="M217" i="8"/>
  <c r="O232" i="1" s="1"/>
  <c r="N217" i="8"/>
  <c r="Q232" i="1" s="1"/>
  <c r="O217" i="8"/>
  <c r="S232" i="1" s="1"/>
  <c r="P217" i="8"/>
  <c r="U232" i="1" s="1"/>
  <c r="D218" i="8"/>
  <c r="D234" i="1" s="1"/>
  <c r="E218" i="8"/>
  <c r="E234" i="1" s="1"/>
  <c r="F218" i="8"/>
  <c r="F234" i="1" s="1"/>
  <c r="G218" i="8"/>
  <c r="H218" i="8"/>
  <c r="H234" i="1" s="1"/>
  <c r="I218" i="8"/>
  <c r="I234" i="1" s="1"/>
  <c r="J218" i="8"/>
  <c r="J234" i="1" s="1"/>
  <c r="K218" i="8"/>
  <c r="K234" i="1" s="1"/>
  <c r="L218" i="8"/>
  <c r="M234" i="1" s="1"/>
  <c r="M218" i="8"/>
  <c r="O234" i="1" s="1"/>
  <c r="N218" i="8"/>
  <c r="Q234" i="1" s="1"/>
  <c r="O218" i="8"/>
  <c r="S234" i="1" s="1"/>
  <c r="P218" i="8"/>
  <c r="U234" i="1" s="1"/>
  <c r="D219" i="8"/>
  <c r="D235" i="1" s="1"/>
  <c r="E219" i="8"/>
  <c r="E235" i="1" s="1"/>
  <c r="F219" i="8"/>
  <c r="F235" i="1" s="1"/>
  <c r="G219" i="8"/>
  <c r="H219" i="8"/>
  <c r="H235" i="1" s="1"/>
  <c r="I219" i="8"/>
  <c r="I235" i="1" s="1"/>
  <c r="J219" i="8"/>
  <c r="J235" i="1" s="1"/>
  <c r="K219" i="8"/>
  <c r="K235" i="1" s="1"/>
  <c r="L219" i="8"/>
  <c r="M235" i="1" s="1"/>
  <c r="M219" i="8"/>
  <c r="O235" i="1" s="1"/>
  <c r="N219" i="8"/>
  <c r="Q235" i="1" s="1"/>
  <c r="O219" i="8"/>
  <c r="S235" i="1" s="1"/>
  <c r="P219" i="8"/>
  <c r="U235" i="1" s="1"/>
  <c r="D220" i="8"/>
  <c r="D237" i="1" s="1"/>
  <c r="E220" i="8"/>
  <c r="E237" i="1" s="1"/>
  <c r="F220" i="8"/>
  <c r="F237" i="1" s="1"/>
  <c r="G220" i="8"/>
  <c r="H220" i="8"/>
  <c r="H237" i="1" s="1"/>
  <c r="H236" i="1" s="1"/>
  <c r="H47" i="2" s="1"/>
  <c r="I220" i="8"/>
  <c r="I237" i="1" s="1"/>
  <c r="I236" i="1" s="1"/>
  <c r="I47" i="2" s="1"/>
  <c r="J220" i="8"/>
  <c r="J237" i="1" s="1"/>
  <c r="K220" i="8"/>
  <c r="K237" i="1" s="1"/>
  <c r="L220" i="8"/>
  <c r="M237" i="1" s="1"/>
  <c r="M220" i="8"/>
  <c r="O237" i="1" s="1"/>
  <c r="N220" i="8"/>
  <c r="Q237" i="1" s="1"/>
  <c r="O220" i="8"/>
  <c r="S237" i="1" s="1"/>
  <c r="P220" i="8"/>
  <c r="U237" i="1" s="1"/>
  <c r="D221" i="8"/>
  <c r="D239" i="1" s="1"/>
  <c r="E221" i="8"/>
  <c r="E239" i="1" s="1"/>
  <c r="F221" i="8"/>
  <c r="F239" i="1" s="1"/>
  <c r="G221" i="8"/>
  <c r="H221" i="8"/>
  <c r="H239" i="1" s="1"/>
  <c r="I221" i="8"/>
  <c r="I239" i="1" s="1"/>
  <c r="J221" i="8"/>
  <c r="J239" i="1" s="1"/>
  <c r="K221" i="8"/>
  <c r="K239" i="1" s="1"/>
  <c r="L221" i="8"/>
  <c r="M239" i="1" s="1"/>
  <c r="M221" i="8"/>
  <c r="O239" i="1" s="1"/>
  <c r="N221" i="8"/>
  <c r="Q239" i="1" s="1"/>
  <c r="O221" i="8"/>
  <c r="S239" i="1" s="1"/>
  <c r="P221" i="8"/>
  <c r="U239" i="1" s="1"/>
  <c r="D222" i="8"/>
  <c r="D240" i="1" s="1"/>
  <c r="E222" i="8"/>
  <c r="E240" i="1" s="1"/>
  <c r="F222" i="8"/>
  <c r="F240" i="1" s="1"/>
  <c r="G222" i="8"/>
  <c r="H222" i="8"/>
  <c r="H240" i="1" s="1"/>
  <c r="I222" i="8"/>
  <c r="I240" i="1" s="1"/>
  <c r="J222" i="8"/>
  <c r="J240" i="1" s="1"/>
  <c r="K222" i="8"/>
  <c r="K240" i="1" s="1"/>
  <c r="L222" i="8"/>
  <c r="M240" i="1" s="1"/>
  <c r="M222" i="8"/>
  <c r="O240" i="1" s="1"/>
  <c r="N222" i="8"/>
  <c r="Q240" i="1" s="1"/>
  <c r="O222" i="8"/>
  <c r="S240" i="1" s="1"/>
  <c r="P222" i="8"/>
  <c r="U240" i="1" s="1"/>
  <c r="D223" i="8"/>
  <c r="D182" i="1" s="1"/>
  <c r="E223" i="8"/>
  <c r="E182" i="1" s="1"/>
  <c r="F223" i="8"/>
  <c r="F182" i="1" s="1"/>
  <c r="G223" i="8"/>
  <c r="H223" i="8"/>
  <c r="H182" i="1" s="1"/>
  <c r="I223" i="8"/>
  <c r="I182" i="1" s="1"/>
  <c r="J223" i="8"/>
  <c r="J182" i="1" s="1"/>
  <c r="K223" i="8"/>
  <c r="K182" i="1" s="1"/>
  <c r="L223" i="8"/>
  <c r="M182" i="1" s="1"/>
  <c r="M223" i="8"/>
  <c r="O182" i="1" s="1"/>
  <c r="N223" i="8"/>
  <c r="Q182" i="1" s="1"/>
  <c r="O223" i="8"/>
  <c r="S182" i="1" s="1"/>
  <c r="P223" i="8"/>
  <c r="U182" i="1" s="1"/>
  <c r="D224" i="8"/>
  <c r="D183" i="1" s="1"/>
  <c r="E224" i="8"/>
  <c r="E183" i="1" s="1"/>
  <c r="F224" i="8"/>
  <c r="F183" i="1" s="1"/>
  <c r="G224" i="8"/>
  <c r="H224" i="8"/>
  <c r="H183" i="1" s="1"/>
  <c r="I224" i="8"/>
  <c r="I183" i="1" s="1"/>
  <c r="J224" i="8"/>
  <c r="J183" i="1" s="1"/>
  <c r="K224" i="8"/>
  <c r="K183" i="1" s="1"/>
  <c r="L224" i="8"/>
  <c r="M183" i="1" s="1"/>
  <c r="M224" i="8"/>
  <c r="O183" i="1" s="1"/>
  <c r="N224" i="8"/>
  <c r="Q183" i="1" s="1"/>
  <c r="O224" i="8"/>
  <c r="S183" i="1" s="1"/>
  <c r="P224" i="8"/>
  <c r="U183" i="1" s="1"/>
  <c r="D225" i="8"/>
  <c r="D184" i="1" s="1"/>
  <c r="E225" i="8"/>
  <c r="E184" i="1" s="1"/>
  <c r="F225" i="8"/>
  <c r="F184" i="1" s="1"/>
  <c r="G225" i="8"/>
  <c r="H225" i="8"/>
  <c r="H184" i="1" s="1"/>
  <c r="I225" i="8"/>
  <c r="I184" i="1" s="1"/>
  <c r="J225" i="8"/>
  <c r="J184" i="1" s="1"/>
  <c r="K225" i="8"/>
  <c r="K184" i="1" s="1"/>
  <c r="L225" i="8"/>
  <c r="M184" i="1" s="1"/>
  <c r="M225" i="8"/>
  <c r="O184" i="1" s="1"/>
  <c r="N225" i="8"/>
  <c r="Q184" i="1" s="1"/>
  <c r="O225" i="8"/>
  <c r="S184" i="1" s="1"/>
  <c r="P225" i="8"/>
  <c r="U184" i="1" s="1"/>
  <c r="D226" i="8"/>
  <c r="D186" i="1" s="1"/>
  <c r="E226" i="8"/>
  <c r="E186" i="1" s="1"/>
  <c r="F226" i="8"/>
  <c r="F186" i="1" s="1"/>
  <c r="G226" i="8"/>
  <c r="H226" i="8"/>
  <c r="H186" i="1" s="1"/>
  <c r="I226" i="8"/>
  <c r="I186" i="1" s="1"/>
  <c r="J226" i="8"/>
  <c r="J186" i="1" s="1"/>
  <c r="K226" i="8"/>
  <c r="K186" i="1" s="1"/>
  <c r="L226" i="8"/>
  <c r="M186" i="1" s="1"/>
  <c r="M226" i="8"/>
  <c r="O186" i="1" s="1"/>
  <c r="N226" i="8"/>
  <c r="Q186" i="1" s="1"/>
  <c r="O226" i="8"/>
  <c r="S186" i="1" s="1"/>
  <c r="P226" i="8"/>
  <c r="U186" i="1" s="1"/>
  <c r="D227" i="8"/>
  <c r="D187" i="1" s="1"/>
  <c r="E227" i="8"/>
  <c r="E187" i="1" s="1"/>
  <c r="F227" i="8"/>
  <c r="F187" i="1" s="1"/>
  <c r="G227" i="8"/>
  <c r="H227" i="8"/>
  <c r="H187" i="1" s="1"/>
  <c r="I227" i="8"/>
  <c r="I187" i="1" s="1"/>
  <c r="J227" i="8"/>
  <c r="J187" i="1" s="1"/>
  <c r="K227" i="8"/>
  <c r="K187" i="1" s="1"/>
  <c r="L227" i="8"/>
  <c r="M187" i="1" s="1"/>
  <c r="M227" i="8"/>
  <c r="O187" i="1" s="1"/>
  <c r="N227" i="8"/>
  <c r="Q187" i="1" s="1"/>
  <c r="O227" i="8"/>
  <c r="S187" i="1" s="1"/>
  <c r="P227" i="8"/>
  <c r="U187" i="1" s="1"/>
  <c r="D228" i="8"/>
  <c r="D188" i="1" s="1"/>
  <c r="E228" i="8"/>
  <c r="E188" i="1" s="1"/>
  <c r="F228" i="8"/>
  <c r="F188" i="1" s="1"/>
  <c r="G228" i="8"/>
  <c r="H228" i="8"/>
  <c r="H188" i="1" s="1"/>
  <c r="I228" i="8"/>
  <c r="I188" i="1" s="1"/>
  <c r="J228" i="8"/>
  <c r="J188" i="1" s="1"/>
  <c r="K228" i="8"/>
  <c r="K188" i="1" s="1"/>
  <c r="L228" i="8"/>
  <c r="M188" i="1" s="1"/>
  <c r="M228" i="8"/>
  <c r="O188" i="1" s="1"/>
  <c r="N228" i="8"/>
  <c r="Q188" i="1" s="1"/>
  <c r="O228" i="8"/>
  <c r="S188" i="1" s="1"/>
  <c r="P228" i="8"/>
  <c r="U188" i="1" s="1"/>
  <c r="D229" i="8"/>
  <c r="D189" i="1" s="1"/>
  <c r="E229" i="8"/>
  <c r="E189" i="1" s="1"/>
  <c r="F229" i="8"/>
  <c r="F189" i="1" s="1"/>
  <c r="G229" i="8"/>
  <c r="H229" i="8"/>
  <c r="H189" i="1" s="1"/>
  <c r="I229" i="8"/>
  <c r="I189" i="1" s="1"/>
  <c r="J229" i="8"/>
  <c r="J189" i="1" s="1"/>
  <c r="K229" i="8"/>
  <c r="K189" i="1" s="1"/>
  <c r="L229" i="8"/>
  <c r="M189" i="1" s="1"/>
  <c r="M229" i="8"/>
  <c r="O189" i="1" s="1"/>
  <c r="N229" i="8"/>
  <c r="Q189" i="1" s="1"/>
  <c r="O229" i="8"/>
  <c r="S189" i="1" s="1"/>
  <c r="P229" i="8"/>
  <c r="U189" i="1" s="1"/>
  <c r="D230" i="8"/>
  <c r="D190" i="1" s="1"/>
  <c r="E230" i="8"/>
  <c r="E190" i="1" s="1"/>
  <c r="F230" i="8"/>
  <c r="F190" i="1" s="1"/>
  <c r="G230" i="8"/>
  <c r="H230" i="8"/>
  <c r="H190" i="1" s="1"/>
  <c r="I230" i="8"/>
  <c r="I190" i="1" s="1"/>
  <c r="J230" i="8"/>
  <c r="J190" i="1" s="1"/>
  <c r="K230" i="8"/>
  <c r="K190" i="1" s="1"/>
  <c r="L230" i="8"/>
  <c r="M190" i="1" s="1"/>
  <c r="M230" i="8"/>
  <c r="O190" i="1" s="1"/>
  <c r="N230" i="8"/>
  <c r="Q190" i="1" s="1"/>
  <c r="O230" i="8"/>
  <c r="S190" i="1" s="1"/>
  <c r="P230" i="8"/>
  <c r="U190" i="1" s="1"/>
  <c r="D231" i="8"/>
  <c r="D192" i="1" s="1"/>
  <c r="E231" i="8"/>
  <c r="E192" i="1" s="1"/>
  <c r="F231" i="8"/>
  <c r="F192" i="1" s="1"/>
  <c r="G231" i="8"/>
  <c r="H231" i="8"/>
  <c r="H192" i="1" s="1"/>
  <c r="I231" i="8"/>
  <c r="I192" i="1" s="1"/>
  <c r="J231" i="8"/>
  <c r="J192" i="1" s="1"/>
  <c r="K231" i="8"/>
  <c r="K192" i="1" s="1"/>
  <c r="L231" i="8"/>
  <c r="M192" i="1" s="1"/>
  <c r="M231" i="8"/>
  <c r="O192" i="1" s="1"/>
  <c r="N231" i="8"/>
  <c r="Q192" i="1" s="1"/>
  <c r="O231" i="8"/>
  <c r="S192" i="1" s="1"/>
  <c r="P231" i="8"/>
  <c r="U192" i="1" s="1"/>
  <c r="D232" i="8"/>
  <c r="D193" i="1" s="1"/>
  <c r="E232" i="8"/>
  <c r="E193" i="1" s="1"/>
  <c r="F232" i="8"/>
  <c r="F193" i="1" s="1"/>
  <c r="G232" i="8"/>
  <c r="H232" i="8"/>
  <c r="H193" i="1" s="1"/>
  <c r="I232" i="8"/>
  <c r="I193" i="1" s="1"/>
  <c r="J232" i="8"/>
  <c r="J193" i="1" s="1"/>
  <c r="K232" i="8"/>
  <c r="K193" i="1" s="1"/>
  <c r="L232" i="8"/>
  <c r="M193" i="1" s="1"/>
  <c r="M232" i="8"/>
  <c r="O193" i="1" s="1"/>
  <c r="N232" i="8"/>
  <c r="Q193" i="1" s="1"/>
  <c r="O232" i="8"/>
  <c r="S193" i="1" s="1"/>
  <c r="P232" i="8"/>
  <c r="U193" i="1" s="1"/>
  <c r="D233" i="8"/>
  <c r="D195" i="1" s="1"/>
  <c r="E233" i="8"/>
  <c r="E195" i="1" s="1"/>
  <c r="F233" i="8"/>
  <c r="F195" i="1" s="1"/>
  <c r="G233" i="8"/>
  <c r="H233" i="8"/>
  <c r="H195" i="1" s="1"/>
  <c r="I233" i="8"/>
  <c r="I195" i="1" s="1"/>
  <c r="J233" i="8"/>
  <c r="J195" i="1" s="1"/>
  <c r="K233" i="8"/>
  <c r="K195" i="1" s="1"/>
  <c r="L233" i="8"/>
  <c r="M195" i="1" s="1"/>
  <c r="M233" i="8"/>
  <c r="O195" i="1" s="1"/>
  <c r="N233" i="8"/>
  <c r="Q195" i="1" s="1"/>
  <c r="O233" i="8"/>
  <c r="S195" i="1" s="1"/>
  <c r="P233" i="8"/>
  <c r="U195" i="1" s="1"/>
  <c r="D234" i="8"/>
  <c r="D196" i="1" s="1"/>
  <c r="E234" i="8"/>
  <c r="E196" i="1" s="1"/>
  <c r="F234" i="8"/>
  <c r="F196" i="1" s="1"/>
  <c r="G234" i="8"/>
  <c r="H234" i="8"/>
  <c r="H196" i="1" s="1"/>
  <c r="I234" i="8"/>
  <c r="I196" i="1" s="1"/>
  <c r="J234" i="8"/>
  <c r="J196" i="1" s="1"/>
  <c r="K234" i="8"/>
  <c r="K196" i="1" s="1"/>
  <c r="L234" i="8"/>
  <c r="M196" i="1" s="1"/>
  <c r="M234" i="8"/>
  <c r="O196" i="1" s="1"/>
  <c r="N234" i="8"/>
  <c r="Q196" i="1" s="1"/>
  <c r="O234" i="8"/>
  <c r="S196" i="1" s="1"/>
  <c r="P234" i="8"/>
  <c r="U196" i="1" s="1"/>
  <c r="D235" i="8"/>
  <c r="D197" i="1" s="1"/>
  <c r="E235" i="8"/>
  <c r="E197" i="1" s="1"/>
  <c r="F235" i="8"/>
  <c r="F197" i="1" s="1"/>
  <c r="G235" i="8"/>
  <c r="H235" i="8"/>
  <c r="H197" i="1" s="1"/>
  <c r="I235" i="8"/>
  <c r="I197" i="1" s="1"/>
  <c r="J235" i="8"/>
  <c r="J197" i="1" s="1"/>
  <c r="K235" i="8"/>
  <c r="K197" i="1" s="1"/>
  <c r="L235" i="8"/>
  <c r="M197" i="1" s="1"/>
  <c r="M235" i="8"/>
  <c r="O197" i="1" s="1"/>
  <c r="N235" i="8"/>
  <c r="Q197" i="1" s="1"/>
  <c r="O235" i="8"/>
  <c r="S197" i="1" s="1"/>
  <c r="P235" i="8"/>
  <c r="U197" i="1" s="1"/>
  <c r="D236" i="8"/>
  <c r="D198" i="1" s="1"/>
  <c r="E236" i="8"/>
  <c r="E198" i="1" s="1"/>
  <c r="F236" i="8"/>
  <c r="F198" i="1" s="1"/>
  <c r="G236" i="8"/>
  <c r="H236" i="8"/>
  <c r="H198" i="1" s="1"/>
  <c r="I236" i="8"/>
  <c r="I198" i="1" s="1"/>
  <c r="J236" i="8"/>
  <c r="J198" i="1" s="1"/>
  <c r="K236" i="8"/>
  <c r="K198" i="1" s="1"/>
  <c r="L236" i="8"/>
  <c r="M198" i="1" s="1"/>
  <c r="M236" i="8"/>
  <c r="O198" i="1" s="1"/>
  <c r="N236" i="8"/>
  <c r="Q198" i="1" s="1"/>
  <c r="O236" i="8"/>
  <c r="S198" i="1" s="1"/>
  <c r="P236" i="8"/>
  <c r="U198" i="1" s="1"/>
  <c r="D237" i="8"/>
  <c r="D199" i="1" s="1"/>
  <c r="E237" i="8"/>
  <c r="E199" i="1" s="1"/>
  <c r="F237" i="8"/>
  <c r="F199" i="1" s="1"/>
  <c r="G237" i="8"/>
  <c r="H237" i="8"/>
  <c r="H199" i="1" s="1"/>
  <c r="I237" i="8"/>
  <c r="I199" i="1" s="1"/>
  <c r="J237" i="8"/>
  <c r="J199" i="1" s="1"/>
  <c r="K237" i="8"/>
  <c r="K199" i="1" s="1"/>
  <c r="L237" i="8"/>
  <c r="M199" i="1" s="1"/>
  <c r="M237" i="8"/>
  <c r="O199" i="1" s="1"/>
  <c r="N237" i="8"/>
  <c r="Q199" i="1" s="1"/>
  <c r="O237" i="8"/>
  <c r="S199" i="1" s="1"/>
  <c r="P237" i="8"/>
  <c r="U199" i="1" s="1"/>
  <c r="D238" i="8"/>
  <c r="D201" i="1" s="1"/>
  <c r="E238" i="8"/>
  <c r="E201" i="1" s="1"/>
  <c r="F238" i="8"/>
  <c r="F201" i="1" s="1"/>
  <c r="G238" i="8"/>
  <c r="H238" i="8"/>
  <c r="H201" i="1" s="1"/>
  <c r="I238" i="8"/>
  <c r="I201" i="1" s="1"/>
  <c r="J238" i="8"/>
  <c r="J201" i="1" s="1"/>
  <c r="K238" i="8"/>
  <c r="K201" i="1" s="1"/>
  <c r="L238" i="8"/>
  <c r="M201" i="1" s="1"/>
  <c r="M238" i="8"/>
  <c r="O201" i="1" s="1"/>
  <c r="N238" i="8"/>
  <c r="Q201" i="1" s="1"/>
  <c r="O238" i="8"/>
  <c r="S201" i="1" s="1"/>
  <c r="P238" i="8"/>
  <c r="U201" i="1" s="1"/>
  <c r="D239" i="8"/>
  <c r="D202" i="1" s="1"/>
  <c r="E239" i="8"/>
  <c r="E202" i="1" s="1"/>
  <c r="F239" i="8"/>
  <c r="F202" i="1" s="1"/>
  <c r="G239" i="8"/>
  <c r="H239" i="8"/>
  <c r="H202" i="1" s="1"/>
  <c r="I239" i="8"/>
  <c r="I202" i="1" s="1"/>
  <c r="J239" i="8"/>
  <c r="J202" i="1" s="1"/>
  <c r="K239" i="8"/>
  <c r="K202" i="1" s="1"/>
  <c r="L239" i="8"/>
  <c r="M202" i="1" s="1"/>
  <c r="M239" i="8"/>
  <c r="O202" i="1" s="1"/>
  <c r="N239" i="8"/>
  <c r="Q202" i="1" s="1"/>
  <c r="O239" i="8"/>
  <c r="S202" i="1" s="1"/>
  <c r="P239" i="8"/>
  <c r="U202" i="1" s="1"/>
  <c r="G3" i="8"/>
  <c r="H3" i="8"/>
  <c r="H7" i="1" s="1"/>
  <c r="I3" i="8"/>
  <c r="I7" i="1" s="1"/>
  <c r="I6" i="1" s="1"/>
  <c r="J3" i="8"/>
  <c r="J7" i="1" s="1"/>
  <c r="J6" i="1" s="1"/>
  <c r="K3" i="8"/>
  <c r="K7" i="1" s="1"/>
  <c r="K6" i="1" s="1"/>
  <c r="L3" i="8"/>
  <c r="M7" i="1" s="1"/>
  <c r="M6" i="1" s="1"/>
  <c r="M3" i="8"/>
  <c r="O7" i="1" s="1"/>
  <c r="O6" i="1" s="1"/>
  <c r="N3" i="8"/>
  <c r="Q7" i="1" s="1"/>
  <c r="Q6" i="1" s="1"/>
  <c r="O3" i="8"/>
  <c r="S7" i="1" s="1"/>
  <c r="P3" i="8"/>
  <c r="U7" i="1" s="1"/>
  <c r="E3" i="8"/>
  <c r="F3" i="8"/>
  <c r="F7" i="1" s="1"/>
  <c r="D3" i="8"/>
  <c r="D7" i="1" s="1"/>
  <c r="D6" i="1" s="1"/>
  <c r="G130" i="1" l="1"/>
  <c r="G121" i="1"/>
  <c r="G113" i="1"/>
  <c r="G103" i="1"/>
  <c r="G94" i="1"/>
  <c r="G76" i="1"/>
  <c r="G67" i="1"/>
  <c r="G58" i="1"/>
  <c r="G49" i="1"/>
  <c r="R137" i="1"/>
  <c r="R129" i="1"/>
  <c r="T138" i="1"/>
  <c r="P132" i="1"/>
  <c r="T130" i="1"/>
  <c r="P106" i="1"/>
  <c r="R138" i="1"/>
  <c r="R130" i="1"/>
  <c r="L129" i="1"/>
  <c r="P133" i="1"/>
  <c r="G32" i="1"/>
  <c r="G23" i="1"/>
  <c r="P18" i="1"/>
  <c r="G275" i="1"/>
  <c r="P137" i="1"/>
  <c r="R132" i="1"/>
  <c r="P129" i="1"/>
  <c r="G126" i="1"/>
  <c r="G108" i="1"/>
  <c r="R106" i="1"/>
  <c r="G89" i="1"/>
  <c r="G80" i="1"/>
  <c r="G71" i="1"/>
  <c r="G63" i="1"/>
  <c r="V58" i="1"/>
  <c r="G54" i="1"/>
  <c r="G36" i="1"/>
  <c r="P22" i="1"/>
  <c r="L126" i="1"/>
  <c r="G15" i="1"/>
  <c r="N71" i="1"/>
  <c r="L134" i="1"/>
  <c r="P17" i="1"/>
  <c r="R58" i="1"/>
  <c r="P20" i="1"/>
  <c r="G85" i="1"/>
  <c r="N58" i="1"/>
  <c r="G134" i="1"/>
  <c r="G117" i="1"/>
  <c r="G98" i="1"/>
  <c r="G45" i="1"/>
  <c r="G28" i="1"/>
  <c r="G19" i="1"/>
  <c r="G10" i="1"/>
  <c r="G22" i="1"/>
  <c r="N132" i="1"/>
  <c r="N106" i="1"/>
  <c r="O233" i="1"/>
  <c r="E233" i="1"/>
  <c r="K224" i="1"/>
  <c r="M206" i="1"/>
  <c r="D206" i="1"/>
  <c r="Q203" i="1"/>
  <c r="R133" i="1"/>
  <c r="L106" i="1"/>
  <c r="P23" i="1"/>
  <c r="P15" i="1"/>
  <c r="R128" i="1"/>
  <c r="V71" i="1"/>
  <c r="R139" i="1"/>
  <c r="L138" i="1"/>
  <c r="T134" i="1"/>
  <c r="N133" i="1"/>
  <c r="R131" i="1"/>
  <c r="L130" i="1"/>
  <c r="P128" i="1"/>
  <c r="T126" i="1"/>
  <c r="G27" i="1"/>
  <c r="P21" i="1"/>
  <c r="G18" i="1"/>
  <c r="G9" i="1"/>
  <c r="R134" i="1"/>
  <c r="L133" i="1"/>
  <c r="N128" i="1"/>
  <c r="R126" i="1"/>
  <c r="R71" i="1"/>
  <c r="P16" i="1"/>
  <c r="I233" i="1"/>
  <c r="J203" i="1"/>
  <c r="P19" i="1"/>
  <c r="M238" i="1"/>
  <c r="H238" i="1"/>
  <c r="H48" i="2" s="1"/>
  <c r="D238" i="1"/>
  <c r="K233" i="1"/>
  <c r="K227" i="1"/>
  <c r="O224" i="1"/>
  <c r="I224" i="1"/>
  <c r="I43" i="2" s="1"/>
  <c r="Q218" i="1"/>
  <c r="J218" i="1"/>
  <c r="H215" i="1"/>
  <c r="H41" i="2" s="1"/>
  <c r="K211" i="1"/>
  <c r="Q206" i="1"/>
  <c r="J206" i="1"/>
  <c r="M203" i="1"/>
  <c r="H203" i="1"/>
  <c r="H37" i="2" s="1"/>
  <c r="D203" i="1"/>
  <c r="Q265" i="1"/>
  <c r="J265" i="1"/>
  <c r="H262" i="1"/>
  <c r="H54" i="2" s="1"/>
  <c r="M257" i="1"/>
  <c r="D257" i="1"/>
  <c r="O251" i="1"/>
  <c r="I251" i="1"/>
  <c r="E251" i="1"/>
  <c r="K244" i="1"/>
  <c r="O241" i="1"/>
  <c r="I241" i="1"/>
  <c r="I50" i="2" s="1"/>
  <c r="E241" i="1"/>
  <c r="M177" i="1"/>
  <c r="H177" i="1"/>
  <c r="H29" i="2" s="1"/>
  <c r="D177" i="1"/>
  <c r="O171" i="1"/>
  <c r="I171" i="1"/>
  <c r="E171" i="1"/>
  <c r="O166" i="1"/>
  <c r="I166" i="1"/>
  <c r="I27" i="2" s="1"/>
  <c r="E166" i="1"/>
  <c r="O157" i="1"/>
  <c r="I157" i="1"/>
  <c r="E157" i="1"/>
  <c r="Q146" i="1"/>
  <c r="J146" i="1"/>
  <c r="K140" i="1"/>
  <c r="Q287" i="1"/>
  <c r="J287" i="1"/>
  <c r="O283" i="1"/>
  <c r="I283" i="1"/>
  <c r="I60" i="2" s="1"/>
  <c r="M279" i="1"/>
  <c r="H279" i="1"/>
  <c r="H59" i="2" s="1"/>
  <c r="D279" i="1"/>
  <c r="O272" i="1"/>
  <c r="I272" i="1"/>
  <c r="I57" i="2" s="1"/>
  <c r="E272" i="1"/>
  <c r="N125" i="1"/>
  <c r="M124" i="1"/>
  <c r="H124" i="1"/>
  <c r="D124" i="1"/>
  <c r="Q109" i="1"/>
  <c r="J109" i="1"/>
  <c r="Q104" i="1"/>
  <c r="J104" i="1"/>
  <c r="O100" i="1"/>
  <c r="I100" i="1"/>
  <c r="E100" i="1"/>
  <c r="O91" i="1"/>
  <c r="I91" i="1"/>
  <c r="E91" i="1"/>
  <c r="M83" i="1"/>
  <c r="D83" i="1"/>
  <c r="M74" i="1"/>
  <c r="D74" i="1"/>
  <c r="O60" i="1"/>
  <c r="I60" i="1"/>
  <c r="I13" i="2" s="1"/>
  <c r="E60" i="1"/>
  <c r="O51" i="1"/>
  <c r="I51" i="1"/>
  <c r="I12" i="2" s="1"/>
  <c r="E51" i="1"/>
  <c r="G48" i="1"/>
  <c r="G44" i="1"/>
  <c r="K40" i="1"/>
  <c r="G39" i="1"/>
  <c r="G35" i="1"/>
  <c r="G31" i="1"/>
  <c r="Q24" i="1"/>
  <c r="J24" i="1"/>
  <c r="M13" i="1"/>
  <c r="G14" i="1"/>
  <c r="D13" i="1"/>
  <c r="J200" i="1"/>
  <c r="K238" i="1"/>
  <c r="Q233" i="1"/>
  <c r="J233" i="1"/>
  <c r="Q227" i="1"/>
  <c r="J227" i="1"/>
  <c r="M224" i="1"/>
  <c r="O218" i="1"/>
  <c r="I218" i="1"/>
  <c r="I42" i="2" s="1"/>
  <c r="E218" i="1"/>
  <c r="J211" i="1"/>
  <c r="O206" i="1"/>
  <c r="E206" i="1"/>
  <c r="K203" i="1"/>
  <c r="O265" i="1"/>
  <c r="I265" i="1"/>
  <c r="E265" i="1"/>
  <c r="K257" i="1"/>
  <c r="M251" i="1"/>
  <c r="H251" i="1"/>
  <c r="D251" i="1"/>
  <c r="Q244" i="1"/>
  <c r="J244" i="1"/>
  <c r="M241" i="1"/>
  <c r="D241" i="1"/>
  <c r="K177" i="1"/>
  <c r="M171" i="1"/>
  <c r="H171" i="1"/>
  <c r="H28" i="2" s="1"/>
  <c r="D171" i="1"/>
  <c r="M166" i="1"/>
  <c r="H166" i="1"/>
  <c r="D166" i="1"/>
  <c r="M157" i="1"/>
  <c r="H157" i="1"/>
  <c r="D157" i="1"/>
  <c r="O146" i="1"/>
  <c r="I146" i="1"/>
  <c r="E146" i="1"/>
  <c r="Q140" i="1"/>
  <c r="J140" i="1"/>
  <c r="O287" i="1"/>
  <c r="I287" i="1"/>
  <c r="E287" i="1"/>
  <c r="M283" i="1"/>
  <c r="D283" i="1"/>
  <c r="K279" i="1"/>
  <c r="M272" i="1"/>
  <c r="H272" i="1"/>
  <c r="D272" i="1"/>
  <c r="F272" i="1" s="1"/>
  <c r="L125" i="1"/>
  <c r="K124" i="1"/>
  <c r="O109" i="1"/>
  <c r="I109" i="1"/>
  <c r="E109" i="1"/>
  <c r="O104" i="1"/>
  <c r="I104" i="1"/>
  <c r="E104" i="1"/>
  <c r="M100" i="1"/>
  <c r="D100" i="1"/>
  <c r="M91" i="1"/>
  <c r="D91" i="1"/>
  <c r="K83" i="1"/>
  <c r="K74" i="1"/>
  <c r="M60" i="1"/>
  <c r="D60" i="1"/>
  <c r="M51" i="1"/>
  <c r="D51" i="1"/>
  <c r="Q40" i="1"/>
  <c r="J40" i="1"/>
  <c r="O24" i="1"/>
  <c r="I24" i="1"/>
  <c r="E24" i="1"/>
  <c r="K13" i="1"/>
  <c r="I200" i="1"/>
  <c r="E200" i="1"/>
  <c r="Q238" i="1"/>
  <c r="J238" i="1"/>
  <c r="O227" i="1"/>
  <c r="I227" i="1"/>
  <c r="E227" i="1"/>
  <c r="M218" i="1"/>
  <c r="H218" i="1"/>
  <c r="D218" i="1"/>
  <c r="O211" i="1"/>
  <c r="I211" i="1"/>
  <c r="E211" i="1"/>
  <c r="M265" i="1"/>
  <c r="H265" i="1"/>
  <c r="D265" i="1"/>
  <c r="Q257" i="1"/>
  <c r="J257" i="1"/>
  <c r="K251" i="1"/>
  <c r="O244" i="1"/>
  <c r="I244" i="1"/>
  <c r="E244" i="1"/>
  <c r="K241" i="1"/>
  <c r="Q177" i="1"/>
  <c r="J177" i="1"/>
  <c r="K171" i="1"/>
  <c r="K166" i="1"/>
  <c r="K157" i="1"/>
  <c r="M146" i="1"/>
  <c r="H146" i="1"/>
  <c r="D146" i="1"/>
  <c r="O140" i="1"/>
  <c r="I140" i="1"/>
  <c r="E140" i="1"/>
  <c r="M287" i="1"/>
  <c r="D287" i="1"/>
  <c r="K283" i="1"/>
  <c r="Q279" i="1"/>
  <c r="J279" i="1"/>
  <c r="K272" i="1"/>
  <c r="R125" i="1"/>
  <c r="Q124" i="1"/>
  <c r="J124" i="1"/>
  <c r="M109" i="1"/>
  <c r="H109" i="1"/>
  <c r="D109" i="1"/>
  <c r="M104" i="1"/>
  <c r="D104" i="1"/>
  <c r="K100" i="1"/>
  <c r="K91" i="1"/>
  <c r="Q83" i="1"/>
  <c r="J83" i="1"/>
  <c r="Q74" i="1"/>
  <c r="J74" i="1"/>
  <c r="K60" i="1"/>
  <c r="K51" i="1"/>
  <c r="O40" i="1"/>
  <c r="I40" i="1"/>
  <c r="E40" i="1"/>
  <c r="M24" i="1"/>
  <c r="D24" i="1"/>
  <c r="Q13" i="1"/>
  <c r="J13" i="1"/>
  <c r="D200" i="1"/>
  <c r="O238" i="1"/>
  <c r="I238" i="1"/>
  <c r="I48" i="2" s="1"/>
  <c r="E238" i="1"/>
  <c r="M233" i="1"/>
  <c r="H233" i="1"/>
  <c r="D233" i="1"/>
  <c r="M227" i="1"/>
  <c r="H227" i="1"/>
  <c r="H44" i="2" s="1"/>
  <c r="D227" i="1"/>
  <c r="Q224" i="1"/>
  <c r="K218" i="1"/>
  <c r="M211" i="1"/>
  <c r="D211" i="1"/>
  <c r="K206" i="1"/>
  <c r="O203" i="1"/>
  <c r="I203" i="1"/>
  <c r="I37" i="2" s="1"/>
  <c r="E203" i="1"/>
  <c r="K265" i="1"/>
  <c r="O257" i="1"/>
  <c r="I257" i="1"/>
  <c r="E257" i="1"/>
  <c r="Q251" i="1"/>
  <c r="J251" i="1"/>
  <c r="M244" i="1"/>
  <c r="H244" i="1"/>
  <c r="D244" i="1"/>
  <c r="Q241" i="1"/>
  <c r="J241" i="1"/>
  <c r="O177" i="1"/>
  <c r="I177" i="1"/>
  <c r="E177" i="1"/>
  <c r="Q171" i="1"/>
  <c r="J171" i="1"/>
  <c r="Q166" i="1"/>
  <c r="J166" i="1"/>
  <c r="Q157" i="1"/>
  <c r="J157" i="1"/>
  <c r="K146" i="1"/>
  <c r="M140" i="1"/>
  <c r="H140" i="1"/>
  <c r="H23" i="2" s="1"/>
  <c r="D140" i="1"/>
  <c r="K287" i="1"/>
  <c r="Q283" i="1"/>
  <c r="J283" i="1"/>
  <c r="O279" i="1"/>
  <c r="I279" i="1"/>
  <c r="E279" i="1"/>
  <c r="Q272" i="1"/>
  <c r="J272" i="1"/>
  <c r="P125" i="1"/>
  <c r="O124" i="1"/>
  <c r="I124" i="1"/>
  <c r="E124" i="1"/>
  <c r="K109" i="1"/>
  <c r="K104" i="1"/>
  <c r="Q100" i="1"/>
  <c r="J100" i="1"/>
  <c r="Q91" i="1"/>
  <c r="J91" i="1"/>
  <c r="O83" i="1"/>
  <c r="I83" i="1"/>
  <c r="E83" i="1"/>
  <c r="O74" i="1"/>
  <c r="I74" i="1"/>
  <c r="I14" i="2" s="1"/>
  <c r="E74" i="1"/>
  <c r="Q60" i="1"/>
  <c r="J60" i="1"/>
  <c r="Q51" i="1"/>
  <c r="J51" i="1"/>
  <c r="M40" i="1"/>
  <c r="G41" i="1"/>
  <c r="D40" i="1"/>
  <c r="K24" i="1"/>
  <c r="P14" i="1"/>
  <c r="O13" i="1"/>
  <c r="I13" i="1"/>
  <c r="E13" i="1"/>
  <c r="U218" i="1"/>
  <c r="S218" i="1"/>
  <c r="S224" i="1"/>
  <c r="U224" i="1"/>
  <c r="U227" i="1"/>
  <c r="S227" i="1"/>
  <c r="U233" i="1"/>
  <c r="S233" i="1"/>
  <c r="U238" i="1"/>
  <c r="S238" i="1"/>
  <c r="S241" i="1"/>
  <c r="U241" i="1"/>
  <c r="U244" i="1"/>
  <c r="S244" i="1"/>
  <c r="U251" i="1"/>
  <c r="S251" i="1"/>
  <c r="U257" i="1"/>
  <c r="S257" i="1"/>
  <c r="U265" i="1"/>
  <c r="S265" i="1"/>
  <c r="U272" i="1"/>
  <c r="S272" i="1"/>
  <c r="U283" i="1"/>
  <c r="U287" i="1"/>
  <c r="U279" i="1"/>
  <c r="S279" i="1"/>
  <c r="S283" i="1"/>
  <c r="S287" i="1"/>
  <c r="U203" i="1"/>
  <c r="S203" i="1"/>
  <c r="U171" i="1"/>
  <c r="S171" i="1"/>
  <c r="U166" i="1"/>
  <c r="S166" i="1"/>
  <c r="U157" i="1"/>
  <c r="S157" i="1"/>
  <c r="U124" i="1"/>
  <c r="S124" i="1"/>
  <c r="U109" i="1"/>
  <c r="S109" i="1"/>
  <c r="U104" i="1"/>
  <c r="S104" i="1"/>
  <c r="U100" i="1"/>
  <c r="S100" i="1"/>
  <c r="U91" i="1"/>
  <c r="S91" i="1"/>
  <c r="S6" i="1"/>
  <c r="U83" i="1"/>
  <c r="S83" i="1"/>
  <c r="U74" i="1"/>
  <c r="S74" i="1"/>
  <c r="U60" i="1"/>
  <c r="S60" i="1"/>
  <c r="U51" i="1"/>
  <c r="S51" i="1"/>
  <c r="U40" i="1"/>
  <c r="S40" i="1"/>
  <c r="S24" i="1"/>
  <c r="U24" i="1"/>
  <c r="U6" i="1"/>
  <c r="U13" i="1"/>
  <c r="S13" i="1"/>
  <c r="H194" i="1"/>
  <c r="H34" i="2" s="1"/>
  <c r="H257" i="1"/>
  <c r="H53" i="2" s="1"/>
  <c r="I52" i="2"/>
  <c r="I28" i="2"/>
  <c r="I26" i="2"/>
  <c r="H21" i="2"/>
  <c r="I17" i="2"/>
  <c r="G93" i="1"/>
  <c r="I16" i="2"/>
  <c r="G88" i="1"/>
  <c r="H83" i="1"/>
  <c r="H15" i="2" s="1"/>
  <c r="G84" i="1"/>
  <c r="G79" i="1"/>
  <c r="H74" i="1"/>
  <c r="H14" i="2" s="1"/>
  <c r="G75" i="1"/>
  <c r="T71" i="1"/>
  <c r="L71" i="1"/>
  <c r="G70" i="1"/>
  <c r="G66" i="1"/>
  <c r="G62" i="1"/>
  <c r="T58" i="1"/>
  <c r="L58" i="1"/>
  <c r="G57" i="1"/>
  <c r="G53" i="1"/>
  <c r="H13" i="1"/>
  <c r="H8" i="2" s="1"/>
  <c r="G198" i="1"/>
  <c r="G193" i="1"/>
  <c r="I191" i="1"/>
  <c r="I33" i="2" s="1"/>
  <c r="G188" i="1"/>
  <c r="G183" i="1"/>
  <c r="I181" i="1"/>
  <c r="I31" i="2" s="1"/>
  <c r="G237" i="1"/>
  <c r="G230" i="1"/>
  <c r="H224" i="1"/>
  <c r="H43" i="2" s="1"/>
  <c r="G225" i="1"/>
  <c r="G220" i="1"/>
  <c r="G214" i="1"/>
  <c r="G208" i="1"/>
  <c r="I206" i="1"/>
  <c r="I38" i="2" s="1"/>
  <c r="G271" i="1"/>
  <c r="G267" i="1"/>
  <c r="I55" i="2"/>
  <c r="G261" i="1"/>
  <c r="G256" i="1"/>
  <c r="H52" i="2"/>
  <c r="G252" i="1"/>
  <c r="G247" i="1"/>
  <c r="H241" i="1"/>
  <c r="H50" i="2" s="1"/>
  <c r="G242" i="1"/>
  <c r="G176" i="1"/>
  <c r="G172" i="1"/>
  <c r="H27" i="2"/>
  <c r="G167" i="1"/>
  <c r="G162" i="1"/>
  <c r="H26" i="2"/>
  <c r="G158" i="1"/>
  <c r="G152" i="1"/>
  <c r="I24" i="2"/>
  <c r="I61" i="2"/>
  <c r="H283" i="1"/>
  <c r="H60" i="2" s="1"/>
  <c r="H57" i="2"/>
  <c r="P139" i="1"/>
  <c r="P135" i="1"/>
  <c r="P131" i="1"/>
  <c r="P127" i="1"/>
  <c r="I20" i="2"/>
  <c r="I18" i="2"/>
  <c r="H100" i="1"/>
  <c r="H17" i="2" s="1"/>
  <c r="H91" i="1"/>
  <c r="H16" i="2" s="1"/>
  <c r="H60" i="1"/>
  <c r="H13" i="2" s="1"/>
  <c r="H51" i="1"/>
  <c r="H12" i="2" s="1"/>
  <c r="I9" i="2"/>
  <c r="G202" i="1"/>
  <c r="I35" i="2"/>
  <c r="G197" i="1"/>
  <c r="H191" i="1"/>
  <c r="H33" i="2" s="1"/>
  <c r="G192" i="1"/>
  <c r="G187" i="1"/>
  <c r="I185" i="1"/>
  <c r="I32" i="2" s="1"/>
  <c r="H181" i="1"/>
  <c r="H31" i="2" s="1"/>
  <c r="G182" i="1"/>
  <c r="G235" i="1"/>
  <c r="I46" i="2"/>
  <c r="G229" i="1"/>
  <c r="I44" i="2"/>
  <c r="G223" i="1"/>
  <c r="H42" i="2"/>
  <c r="G219" i="1"/>
  <c r="G213" i="1"/>
  <c r="I40" i="2"/>
  <c r="H206" i="1"/>
  <c r="H38" i="2" s="1"/>
  <c r="G207" i="1"/>
  <c r="G270" i="1"/>
  <c r="H55" i="2"/>
  <c r="G266" i="1"/>
  <c r="G260" i="1"/>
  <c r="G255" i="1"/>
  <c r="G250" i="1"/>
  <c r="G246" i="1"/>
  <c r="I51" i="2"/>
  <c r="G180" i="1"/>
  <c r="G175" i="1"/>
  <c r="G170" i="1"/>
  <c r="G165" i="1"/>
  <c r="G161" i="1"/>
  <c r="G156" i="1"/>
  <c r="G151" i="1"/>
  <c r="H24" i="2"/>
  <c r="G147" i="1"/>
  <c r="G142" i="1"/>
  <c r="I23" i="2"/>
  <c r="H287" i="1"/>
  <c r="H61" i="2" s="1"/>
  <c r="G288" i="1"/>
  <c r="G282" i="1"/>
  <c r="G276" i="1"/>
  <c r="V139" i="1"/>
  <c r="N139" i="1"/>
  <c r="G139" i="1"/>
  <c r="P138" i="1"/>
  <c r="V135" i="1"/>
  <c r="N135" i="1"/>
  <c r="G135" i="1"/>
  <c r="P134" i="1"/>
  <c r="T132" i="1"/>
  <c r="L132" i="1"/>
  <c r="V131" i="1"/>
  <c r="N131" i="1"/>
  <c r="G131" i="1"/>
  <c r="P130" i="1"/>
  <c r="T128" i="1"/>
  <c r="L128" i="1"/>
  <c r="V127" i="1"/>
  <c r="N127" i="1"/>
  <c r="G127" i="1"/>
  <c r="P126" i="1"/>
  <c r="G122" i="1"/>
  <c r="G118" i="1"/>
  <c r="G114" i="1"/>
  <c r="H20" i="2"/>
  <c r="G110" i="1"/>
  <c r="T106" i="1"/>
  <c r="H104" i="1"/>
  <c r="H18" i="2" s="1"/>
  <c r="G105" i="1"/>
  <c r="G99" i="1"/>
  <c r="P71" i="1"/>
  <c r="P58" i="1"/>
  <c r="I10" i="2"/>
  <c r="H24" i="1"/>
  <c r="H9" i="2" s="1"/>
  <c r="H200" i="1"/>
  <c r="H35" i="2" s="1"/>
  <c r="I194" i="1"/>
  <c r="I34" i="2" s="1"/>
  <c r="H185" i="1"/>
  <c r="H32" i="2" s="1"/>
  <c r="H46" i="2"/>
  <c r="I215" i="1"/>
  <c r="I41" i="2" s="1"/>
  <c r="H211" i="1"/>
  <c r="H40" i="2" s="1"/>
  <c r="I262" i="1"/>
  <c r="I54" i="2" s="1"/>
  <c r="I53" i="2"/>
  <c r="H51" i="2"/>
  <c r="I29" i="2"/>
  <c r="I59" i="2"/>
  <c r="T139" i="1"/>
  <c r="L139" i="1"/>
  <c r="V138" i="1"/>
  <c r="N138" i="1"/>
  <c r="T135" i="1"/>
  <c r="L135" i="1"/>
  <c r="V134" i="1"/>
  <c r="N134" i="1"/>
  <c r="T131" i="1"/>
  <c r="L131" i="1"/>
  <c r="V130" i="1"/>
  <c r="N130" i="1"/>
  <c r="T127" i="1"/>
  <c r="L127" i="1"/>
  <c r="V126" i="1"/>
  <c r="N126" i="1"/>
  <c r="I21" i="2"/>
  <c r="I15" i="2"/>
  <c r="H40" i="1"/>
  <c r="H10" i="2" s="1"/>
  <c r="I8" i="2"/>
  <c r="G201" i="1"/>
  <c r="G196" i="1"/>
  <c r="G190" i="1"/>
  <c r="G186" i="1"/>
  <c r="G240" i="1"/>
  <c r="G234" i="1"/>
  <c r="G228" i="1"/>
  <c r="G222" i="1"/>
  <c r="G217" i="1"/>
  <c r="G212" i="1"/>
  <c r="G205" i="1"/>
  <c r="G269" i="1"/>
  <c r="G264" i="1"/>
  <c r="G259" i="1"/>
  <c r="G254" i="1"/>
  <c r="G249" i="1"/>
  <c r="G245" i="1"/>
  <c r="G179" i="1"/>
  <c r="G174" i="1"/>
  <c r="G169" i="1"/>
  <c r="G164" i="1"/>
  <c r="G160" i="1"/>
  <c r="G154" i="1"/>
  <c r="G150" i="1"/>
  <c r="G145" i="1"/>
  <c r="G141" i="1"/>
  <c r="G286" i="1"/>
  <c r="G281" i="1"/>
  <c r="G3" i="1"/>
  <c r="E7" i="1"/>
  <c r="E6" i="1" s="1"/>
  <c r="G199" i="1"/>
  <c r="G195" i="1"/>
  <c r="G189" i="1"/>
  <c r="G184" i="1"/>
  <c r="G239" i="1"/>
  <c r="G232" i="1"/>
  <c r="G226" i="1"/>
  <c r="G221" i="1"/>
  <c r="G216" i="1"/>
  <c r="G210" i="1"/>
  <c r="G204" i="1"/>
  <c r="G268" i="1"/>
  <c r="G263" i="1"/>
  <c r="G258" i="1"/>
  <c r="G253" i="1"/>
  <c r="G248" i="1"/>
  <c r="G243" i="1"/>
  <c r="G178" i="1"/>
  <c r="G173" i="1"/>
  <c r="G168" i="1"/>
  <c r="G163" i="1"/>
  <c r="G159" i="1"/>
  <c r="G153" i="1"/>
  <c r="G149" i="1"/>
  <c r="G144" i="1"/>
  <c r="G290" i="1"/>
  <c r="G285" i="1"/>
  <c r="G280" i="1"/>
  <c r="G274" i="1"/>
  <c r="V137" i="1"/>
  <c r="G137" i="1"/>
  <c r="V133" i="1"/>
  <c r="G133" i="1"/>
  <c r="V129" i="1"/>
  <c r="G129" i="1"/>
  <c r="V125" i="1"/>
  <c r="G125" i="1"/>
  <c r="G120" i="1"/>
  <c r="G116" i="1"/>
  <c r="G112" i="1"/>
  <c r="G107" i="1"/>
  <c r="G102" i="1"/>
  <c r="G97" i="1"/>
  <c r="G148" i="1"/>
  <c r="G143" i="1"/>
  <c r="G289" i="1"/>
  <c r="G284" i="1"/>
  <c r="G278" i="1"/>
  <c r="G273" i="1"/>
  <c r="T137" i="1"/>
  <c r="G136" i="1"/>
  <c r="T133" i="1"/>
  <c r="V132" i="1"/>
  <c r="G132" i="1"/>
  <c r="T129" i="1"/>
  <c r="V128" i="1"/>
  <c r="G128" i="1"/>
  <c r="T125" i="1"/>
  <c r="G123" i="1"/>
  <c r="G119" i="1"/>
  <c r="G115" i="1"/>
  <c r="G111" i="1"/>
  <c r="V106" i="1"/>
  <c r="G106" i="1"/>
  <c r="G101" i="1"/>
  <c r="G96" i="1"/>
  <c r="G92" i="1"/>
  <c r="G87" i="1"/>
  <c r="G82" i="1"/>
  <c r="G78" i="1"/>
  <c r="G73" i="1"/>
  <c r="G69" i="1"/>
  <c r="G65" i="1"/>
  <c r="G61" i="1"/>
  <c r="G56" i="1"/>
  <c r="G52" i="1"/>
  <c r="G47" i="1"/>
  <c r="G43" i="1"/>
  <c r="G38" i="1"/>
  <c r="G34" i="1"/>
  <c r="G30" i="1"/>
  <c r="G26" i="1"/>
  <c r="G21" i="1"/>
  <c r="G17" i="1"/>
  <c r="G12" i="1"/>
  <c r="G8" i="1"/>
  <c r="G95" i="1"/>
  <c r="G90" i="1"/>
  <c r="G86" i="1"/>
  <c r="G81" i="1"/>
  <c r="G77" i="1"/>
  <c r="G72" i="1"/>
  <c r="G68" i="1"/>
  <c r="G64" i="1"/>
  <c r="G59" i="1"/>
  <c r="G55" i="1"/>
  <c r="G50" i="1"/>
  <c r="G46" i="1"/>
  <c r="G42" i="1"/>
  <c r="G37" i="1"/>
  <c r="G33" i="1"/>
  <c r="G29" i="1"/>
  <c r="G25" i="1"/>
  <c r="G20" i="1"/>
  <c r="G16" i="1"/>
  <c r="G11" i="1"/>
  <c r="M292" i="1"/>
  <c r="M4" i="2"/>
  <c r="A9" i="5"/>
  <c r="M4" i="3"/>
  <c r="U292" i="1"/>
  <c r="A13" i="5"/>
  <c r="U4" i="2"/>
  <c r="U4" i="3"/>
  <c r="O292" i="1"/>
  <c r="O4" i="2"/>
  <c r="A10" i="5"/>
  <c r="O4" i="3"/>
  <c r="Q292" i="1"/>
  <c r="Q4" i="2"/>
  <c r="Q4" i="3"/>
  <c r="A11" i="5"/>
  <c r="S292" i="1"/>
  <c r="A12" i="5"/>
  <c r="S4" i="3"/>
  <c r="S4" i="2"/>
  <c r="K292" i="1"/>
  <c r="A8" i="5"/>
  <c r="K4" i="3"/>
  <c r="K4" i="2"/>
  <c r="U145" i="1"/>
  <c r="U140" i="1" s="1"/>
  <c r="U146" i="1"/>
  <c r="S145" i="1"/>
  <c r="S140" i="1" s="1"/>
  <c r="S146" i="1"/>
  <c r="G2" i="1"/>
  <c r="H6" i="1"/>
  <c r="H7" i="2" s="1"/>
  <c r="I7" i="2"/>
  <c r="I6" i="2" s="1"/>
  <c r="F166" i="1" l="1"/>
  <c r="H19" i="2"/>
  <c r="H69" i="2" s="1"/>
  <c r="F241" i="1"/>
  <c r="H56" i="2"/>
  <c r="H74" i="2" s="1"/>
  <c r="H13" i="3" s="1"/>
  <c r="H301" i="1" s="1"/>
  <c r="I22" i="2"/>
  <c r="I19" i="2"/>
  <c r="I36" i="2"/>
  <c r="I11" i="2"/>
  <c r="I30" i="2"/>
  <c r="I56" i="2"/>
  <c r="I49" i="2"/>
  <c r="L13" i="1"/>
  <c r="H49" i="2"/>
  <c r="H73" i="2" s="1"/>
  <c r="H12" i="3" s="1"/>
  <c r="H36" i="2"/>
  <c r="H72" i="2" s="1"/>
  <c r="H11" i="3" s="1"/>
  <c r="F24" i="1"/>
  <c r="G7" i="1"/>
  <c r="F171" i="1"/>
  <c r="H22" i="2"/>
  <c r="H70" i="2" s="1"/>
  <c r="H9" i="3" s="1"/>
  <c r="F13" i="1"/>
  <c r="H6" i="2"/>
  <c r="H67" i="2" s="1"/>
  <c r="H30" i="2"/>
  <c r="H71" i="2" s="1"/>
  <c r="H10" i="3" s="1"/>
  <c r="H11" i="2"/>
  <c r="H68" i="2" s="1"/>
  <c r="H295" i="1" s="1"/>
  <c r="F124" i="1"/>
  <c r="F203" i="1"/>
  <c r="H2" i="1"/>
  <c r="G2" i="5"/>
  <c r="G2" i="3"/>
  <c r="G2" i="2"/>
  <c r="H8" i="3"/>
  <c r="H296" i="1"/>
  <c r="G3" i="5"/>
  <c r="G3" i="2"/>
  <c r="G3" i="3"/>
  <c r="J277" i="1"/>
  <c r="J58" i="2" s="1"/>
  <c r="J262" i="1"/>
  <c r="J54" i="2" s="1"/>
  <c r="J236" i="1"/>
  <c r="J47" i="2" s="1"/>
  <c r="J46" i="2"/>
  <c r="J231" i="1"/>
  <c r="J45" i="2" s="1"/>
  <c r="J209" i="1"/>
  <c r="J39" i="2" s="1"/>
  <c r="J155" i="1"/>
  <c r="J25" i="2" s="1"/>
  <c r="J191" i="1"/>
  <c r="J33" i="2" s="1"/>
  <c r="J293" i="1"/>
  <c r="M65" i="2"/>
  <c r="O65" i="2"/>
  <c r="Q65" i="2"/>
  <c r="S65" i="2"/>
  <c r="U65" i="2"/>
  <c r="K65" i="2"/>
  <c r="E293" i="1"/>
  <c r="B8" i="2"/>
  <c r="B7" i="2"/>
  <c r="A303" i="1"/>
  <c r="C293" i="1"/>
  <c r="D293" i="1"/>
  <c r="F293" i="1"/>
  <c r="G293" i="1"/>
  <c r="I293" i="1"/>
  <c r="K293" i="1"/>
  <c r="L293" i="1"/>
  <c r="M293" i="1"/>
  <c r="N293" i="1"/>
  <c r="O293" i="1"/>
  <c r="P293" i="1"/>
  <c r="Q293" i="1"/>
  <c r="R293" i="1"/>
  <c r="S293" i="1"/>
  <c r="T293" i="1"/>
  <c r="U293" i="1"/>
  <c r="B293" i="1"/>
  <c r="C5" i="3"/>
  <c r="D5" i="3"/>
  <c r="E5" i="3"/>
  <c r="F5" i="3"/>
  <c r="G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B5" i="3"/>
  <c r="B300" i="1"/>
  <c r="B299" i="1"/>
  <c r="B298" i="1"/>
  <c r="B297" i="1"/>
  <c r="B295" i="1"/>
  <c r="B294" i="1"/>
  <c r="A15" i="3"/>
  <c r="B13" i="3"/>
  <c r="B301" i="1" s="1"/>
  <c r="B12" i="3"/>
  <c r="B11" i="3"/>
  <c r="B10" i="3"/>
  <c r="B9" i="3"/>
  <c r="B8" i="3"/>
  <c r="B7" i="3"/>
  <c r="B6" i="3"/>
  <c r="B76" i="2"/>
  <c r="B15" i="3" s="1"/>
  <c r="A74" i="2"/>
  <c r="A13" i="3" s="1"/>
  <c r="A301" i="1" s="1"/>
  <c r="A73" i="2"/>
  <c r="A12" i="3" s="1"/>
  <c r="A72" i="2"/>
  <c r="A11" i="3" s="1"/>
  <c r="A71" i="2"/>
  <c r="A10" i="3" s="1"/>
  <c r="A70" i="2"/>
  <c r="A297" i="1" s="1"/>
  <c r="A69" i="2"/>
  <c r="A8" i="3" s="1"/>
  <c r="A296" i="1" s="1"/>
  <c r="A68" i="2"/>
  <c r="A295" i="1" s="1"/>
  <c r="C67" i="2"/>
  <c r="A67" i="2"/>
  <c r="A6" i="3" s="1"/>
  <c r="B48" i="2"/>
  <c r="B47" i="2"/>
  <c r="B46" i="2"/>
  <c r="B45" i="2"/>
  <c r="B44" i="2"/>
  <c r="B43" i="2"/>
  <c r="B42" i="2"/>
  <c r="B41" i="2"/>
  <c r="B40" i="2"/>
  <c r="B39" i="2"/>
  <c r="B38" i="2"/>
  <c r="B37" i="2"/>
  <c r="B61" i="2"/>
  <c r="B60" i="2"/>
  <c r="B59" i="2"/>
  <c r="B58" i="2"/>
  <c r="B57" i="2"/>
  <c r="B55" i="2"/>
  <c r="B54" i="2"/>
  <c r="B53" i="2"/>
  <c r="B52" i="2"/>
  <c r="B51" i="2"/>
  <c r="B50" i="2"/>
  <c r="B35" i="2"/>
  <c r="B34" i="2"/>
  <c r="B33" i="2"/>
  <c r="B32" i="2"/>
  <c r="B31" i="2"/>
  <c r="B29" i="2"/>
  <c r="B28" i="2"/>
  <c r="B27" i="2"/>
  <c r="B26" i="2"/>
  <c r="B25" i="2"/>
  <c r="B24" i="2"/>
  <c r="B23" i="2"/>
  <c r="B21" i="2"/>
  <c r="B18" i="2"/>
  <c r="B17" i="2"/>
  <c r="B16" i="2"/>
  <c r="B15" i="2"/>
  <c r="B14" i="2"/>
  <c r="B13" i="2"/>
  <c r="B12" i="2"/>
  <c r="V282" i="1"/>
  <c r="V281" i="1"/>
  <c r="U277" i="1"/>
  <c r="U58" i="2" s="1"/>
  <c r="S277" i="1"/>
  <c r="Q277" i="1"/>
  <c r="Q58" i="2" s="1"/>
  <c r="S262" i="1"/>
  <c r="S54" i="2" s="1"/>
  <c r="V250" i="1"/>
  <c r="V249" i="1"/>
  <c r="T250" i="1"/>
  <c r="T249" i="1"/>
  <c r="R250" i="1"/>
  <c r="R249" i="1"/>
  <c r="U236" i="1"/>
  <c r="S236" i="1"/>
  <c r="S47" i="2" s="1"/>
  <c r="Q236" i="1"/>
  <c r="Q47" i="2" s="1"/>
  <c r="U231" i="1"/>
  <c r="U45" i="2" s="1"/>
  <c r="S231" i="1"/>
  <c r="S45" i="2" s="1"/>
  <c r="Q231" i="1"/>
  <c r="Q45" i="2" s="1"/>
  <c r="S42" i="2"/>
  <c r="U215" i="1"/>
  <c r="Q215" i="1"/>
  <c r="Q211" i="1"/>
  <c r="Q40" i="2" s="1"/>
  <c r="U209" i="1"/>
  <c r="S209" i="1"/>
  <c r="S39" i="2" s="1"/>
  <c r="Q209" i="1"/>
  <c r="U206" i="1"/>
  <c r="U38" i="2" s="1"/>
  <c r="U37" i="2"/>
  <c r="S37" i="2"/>
  <c r="U200" i="1"/>
  <c r="U185" i="1"/>
  <c r="U155" i="1"/>
  <c r="U25" i="2" s="1"/>
  <c r="S155" i="1"/>
  <c r="S25" i="2" s="1"/>
  <c r="Q155" i="1"/>
  <c r="R155" i="1" s="1"/>
  <c r="R25" i="2" s="1"/>
  <c r="R112" i="1"/>
  <c r="V108" i="1"/>
  <c r="V99" i="1"/>
  <c r="T86" i="1"/>
  <c r="T78" i="1"/>
  <c r="R78" i="1"/>
  <c r="V64" i="1"/>
  <c r="T64" i="1"/>
  <c r="R68" i="1"/>
  <c r="P73" i="1"/>
  <c r="P68" i="1"/>
  <c r="V57" i="1"/>
  <c r="T53" i="1"/>
  <c r="R52" i="1"/>
  <c r="V50" i="1"/>
  <c r="V49" i="1"/>
  <c r="T50" i="1"/>
  <c r="T49" i="1"/>
  <c r="R50" i="1"/>
  <c r="V27" i="1"/>
  <c r="R33" i="1"/>
  <c r="R29" i="1"/>
  <c r="R27" i="1"/>
  <c r="V19" i="1"/>
  <c r="T23" i="1"/>
  <c r="T21" i="1"/>
  <c r="S8" i="2"/>
  <c r="R19" i="1"/>
  <c r="V11" i="1"/>
  <c r="V9" i="1"/>
  <c r="P282" i="1"/>
  <c r="O277" i="1"/>
  <c r="O262" i="1"/>
  <c r="O54" i="2" s="1"/>
  <c r="P256" i="1"/>
  <c r="P250" i="1"/>
  <c r="P249" i="1"/>
  <c r="O48" i="2"/>
  <c r="O231" i="1"/>
  <c r="O44" i="2"/>
  <c r="O209" i="1"/>
  <c r="O194" i="1"/>
  <c r="O34" i="2" s="1"/>
  <c r="P183" i="1"/>
  <c r="O181" i="1"/>
  <c r="O31" i="2" s="1"/>
  <c r="O155" i="1"/>
  <c r="P107" i="1"/>
  <c r="P108" i="1"/>
  <c r="P105" i="1"/>
  <c r="P96" i="1"/>
  <c r="P86" i="1"/>
  <c r="P88" i="1"/>
  <c r="P53" i="1"/>
  <c r="P56" i="1"/>
  <c r="P57" i="1"/>
  <c r="O12" i="2"/>
  <c r="P46" i="1"/>
  <c r="P49" i="1"/>
  <c r="P50" i="1"/>
  <c r="P28" i="1"/>
  <c r="P32" i="1"/>
  <c r="P34" i="1"/>
  <c r="P38" i="1"/>
  <c r="P9" i="1"/>
  <c r="P11" i="1"/>
  <c r="C74" i="2"/>
  <c r="C73" i="2"/>
  <c r="C72" i="2"/>
  <c r="C71" i="2"/>
  <c r="C70" i="2"/>
  <c r="C69" i="2"/>
  <c r="C68" i="2"/>
  <c r="C7" i="3" s="1"/>
  <c r="N281" i="1"/>
  <c r="M277" i="1"/>
  <c r="N275" i="1"/>
  <c r="N273" i="1"/>
  <c r="M52" i="2"/>
  <c r="N248" i="1"/>
  <c r="N249" i="1"/>
  <c r="N250" i="1"/>
  <c r="M236" i="1"/>
  <c r="M231" i="1"/>
  <c r="M45" i="2" s="1"/>
  <c r="N230" i="1"/>
  <c r="N219" i="1"/>
  <c r="M215" i="1"/>
  <c r="M209" i="1"/>
  <c r="N208" i="1"/>
  <c r="N205" i="1"/>
  <c r="N202" i="1"/>
  <c r="N197" i="1"/>
  <c r="N199" i="1"/>
  <c r="M191" i="1"/>
  <c r="N167" i="1"/>
  <c r="N160" i="1"/>
  <c r="N162" i="1"/>
  <c r="M25" i="2"/>
  <c r="N149" i="1"/>
  <c r="N153" i="1"/>
  <c r="N116" i="1"/>
  <c r="N120" i="1"/>
  <c r="N122" i="1"/>
  <c r="N102" i="1"/>
  <c r="N93" i="1"/>
  <c r="N97" i="1"/>
  <c r="N99" i="1"/>
  <c r="N85" i="1"/>
  <c r="N89" i="1"/>
  <c r="N77" i="1"/>
  <c r="N79" i="1"/>
  <c r="N67" i="1"/>
  <c r="N70" i="1"/>
  <c r="N72" i="1"/>
  <c r="M12" i="2"/>
  <c r="N45" i="1"/>
  <c r="N29" i="1"/>
  <c r="N34" i="1"/>
  <c r="N35" i="1"/>
  <c r="N15" i="1"/>
  <c r="N17" i="1"/>
  <c r="N19" i="1"/>
  <c r="N21" i="1"/>
  <c r="N23" i="1"/>
  <c r="N12" i="1"/>
  <c r="L289" i="1"/>
  <c r="L281" i="1"/>
  <c r="L280" i="1"/>
  <c r="K277" i="1"/>
  <c r="L276" i="1"/>
  <c r="L273" i="1"/>
  <c r="L266" i="1"/>
  <c r="L264" i="1"/>
  <c r="L249" i="1"/>
  <c r="L250" i="1"/>
  <c r="K48" i="2"/>
  <c r="K236" i="1"/>
  <c r="K47" i="2" s="1"/>
  <c r="L234" i="1"/>
  <c r="K231" i="1"/>
  <c r="K45" i="2" s="1"/>
  <c r="L230" i="1"/>
  <c r="K44" i="2"/>
  <c r="L220" i="1"/>
  <c r="L222" i="1"/>
  <c r="K215" i="1"/>
  <c r="K209" i="1"/>
  <c r="L208" i="1"/>
  <c r="L205" i="1"/>
  <c r="L190" i="1"/>
  <c r="L183" i="1"/>
  <c r="L159" i="1"/>
  <c r="L165" i="1"/>
  <c r="K155" i="1"/>
  <c r="L152" i="1"/>
  <c r="L142" i="1"/>
  <c r="K21" i="2"/>
  <c r="L93" i="1"/>
  <c r="L96" i="1"/>
  <c r="L98" i="1"/>
  <c r="L99" i="1"/>
  <c r="L79" i="1"/>
  <c r="L63" i="1"/>
  <c r="L67" i="1"/>
  <c r="L68" i="1"/>
  <c r="L45" i="1"/>
  <c r="L48" i="1"/>
  <c r="L49" i="1"/>
  <c r="L41" i="1"/>
  <c r="B10" i="2"/>
  <c r="B9" i="2"/>
  <c r="E236" i="1"/>
  <c r="E47" i="2" s="1"/>
  <c r="E224" i="1"/>
  <c r="E43" i="2" s="1"/>
  <c r="E155" i="1"/>
  <c r="E25" i="2" s="1"/>
  <c r="O236" i="1"/>
  <c r="O47" i="2" s="1"/>
  <c r="D61" i="2"/>
  <c r="D60" i="2"/>
  <c r="D59" i="2"/>
  <c r="D57" i="2"/>
  <c r="D55" i="2"/>
  <c r="D262" i="1"/>
  <c r="D54" i="2" s="1"/>
  <c r="D52" i="2"/>
  <c r="D51" i="2"/>
  <c r="D50" i="2"/>
  <c r="D48" i="2"/>
  <c r="D46" i="2"/>
  <c r="D44" i="2"/>
  <c r="D224" i="1"/>
  <c r="D43" i="2" s="1"/>
  <c r="D42" i="2"/>
  <c r="D215" i="1"/>
  <c r="D41" i="2" s="1"/>
  <c r="D40" i="2"/>
  <c r="D38" i="2"/>
  <c r="D37" i="2"/>
  <c r="D35" i="2"/>
  <c r="D194" i="1"/>
  <c r="D34" i="2" s="1"/>
  <c r="D191" i="1"/>
  <c r="D33" i="2" s="1"/>
  <c r="D185" i="1"/>
  <c r="D32" i="2" s="1"/>
  <c r="D181" i="1"/>
  <c r="D31" i="2" s="1"/>
  <c r="D29" i="2"/>
  <c r="D28" i="2"/>
  <c r="D27" i="2"/>
  <c r="D24" i="2"/>
  <c r="D23" i="2"/>
  <c r="D21" i="2"/>
  <c r="D18" i="2"/>
  <c r="D16" i="2"/>
  <c r="D14" i="2"/>
  <c r="D12" i="2"/>
  <c r="D10" i="2"/>
  <c r="D8" i="2"/>
  <c r="D277" i="1"/>
  <c r="D236" i="1"/>
  <c r="D47" i="2" s="1"/>
  <c r="D231" i="1"/>
  <c r="D45" i="2" s="1"/>
  <c r="D209" i="1"/>
  <c r="D39" i="2" s="1"/>
  <c r="D155" i="1"/>
  <c r="D25" i="2" s="1"/>
  <c r="T105" i="1"/>
  <c r="M181" i="1"/>
  <c r="M46" i="2"/>
  <c r="M262" i="1"/>
  <c r="Q181" i="1"/>
  <c r="Q31" i="2" s="1"/>
  <c r="Q194" i="1"/>
  <c r="Q34" i="2" s="1"/>
  <c r="Q17" i="2"/>
  <c r="A300" i="1"/>
  <c r="A298" i="1"/>
  <c r="A7" i="3"/>
  <c r="S185" i="1"/>
  <c r="S32" i="2" s="1"/>
  <c r="Q28" i="2"/>
  <c r="S200" i="1"/>
  <c r="S35" i="2" s="1"/>
  <c r="Q262" i="1"/>
  <c r="Q54" i="2" s="1"/>
  <c r="U262" i="1"/>
  <c r="U54" i="2" s="1"/>
  <c r="Q55" i="2"/>
  <c r="Q61" i="2"/>
  <c r="S28" i="2"/>
  <c r="Q18" i="2"/>
  <c r="S23" i="2"/>
  <c r="K52" i="2"/>
  <c r="U177" i="1"/>
  <c r="U29" i="2" s="1"/>
  <c r="U7" i="2"/>
  <c r="U194" i="1"/>
  <c r="Q200" i="1"/>
  <c r="Q35" i="2" s="1"/>
  <c r="K28" i="2"/>
  <c r="O61" i="2"/>
  <c r="E50" i="2"/>
  <c r="K38" i="2"/>
  <c r="O59" i="2"/>
  <c r="S18" i="2"/>
  <c r="L105" i="1"/>
  <c r="L107" i="1"/>
  <c r="O215" i="1"/>
  <c r="O41" i="2" s="1"/>
  <c r="M61" i="2"/>
  <c r="O40" i="2"/>
  <c r="K51" i="2"/>
  <c r="O38" i="2"/>
  <c r="S16" i="2"/>
  <c r="Q21" i="2"/>
  <c r="O29" i="2"/>
  <c r="J60" i="2"/>
  <c r="J52" i="2"/>
  <c r="J50" i="2"/>
  <c r="J42" i="2"/>
  <c r="J38" i="2"/>
  <c r="J37" i="2"/>
  <c r="J35" i="2"/>
  <c r="J185" i="1"/>
  <c r="J32" i="2" s="1"/>
  <c r="J29" i="2"/>
  <c r="J27" i="2"/>
  <c r="J23" i="2"/>
  <c r="J20" i="2"/>
  <c r="J17" i="2"/>
  <c r="J15" i="2"/>
  <c r="J13" i="2"/>
  <c r="J10" i="2"/>
  <c r="J8" i="2"/>
  <c r="J57" i="2"/>
  <c r="J55" i="2"/>
  <c r="J53" i="2"/>
  <c r="J51" i="2"/>
  <c r="J44" i="2"/>
  <c r="J224" i="1"/>
  <c r="J43" i="2" s="1"/>
  <c r="J40" i="2"/>
  <c r="J194" i="1"/>
  <c r="J34" i="2" s="1"/>
  <c r="J181" i="1"/>
  <c r="J31" i="2" s="1"/>
  <c r="J28" i="2"/>
  <c r="J26" i="2"/>
  <c r="J24" i="2"/>
  <c r="J21" i="2"/>
  <c r="J16" i="2"/>
  <c r="J14" i="2"/>
  <c r="J12" i="2"/>
  <c r="J9" i="2"/>
  <c r="J7" i="2"/>
  <c r="M21" i="2"/>
  <c r="N105" i="1"/>
  <c r="R107" i="1"/>
  <c r="V107" i="1"/>
  <c r="O18" i="2"/>
  <c r="S12" i="2"/>
  <c r="M14" i="2"/>
  <c r="M23" i="2"/>
  <c r="T108" i="1"/>
  <c r="Q29" i="2"/>
  <c r="S15" i="2"/>
  <c r="O200" i="1"/>
  <c r="O35" i="2" s="1"/>
  <c r="U21" i="2"/>
  <c r="K7" i="2"/>
  <c r="T289" i="1"/>
  <c r="R289" i="1"/>
  <c r="V289" i="1"/>
  <c r="N289" i="1"/>
  <c r="P289" i="1"/>
  <c r="T286" i="1"/>
  <c r="N286" i="1"/>
  <c r="P286" i="1"/>
  <c r="R286" i="1"/>
  <c r="V286" i="1"/>
  <c r="T281" i="1"/>
  <c r="P281" i="1"/>
  <c r="P274" i="1"/>
  <c r="R274" i="1"/>
  <c r="T274" i="1"/>
  <c r="N274" i="1"/>
  <c r="V274" i="1"/>
  <c r="P276" i="1"/>
  <c r="R276" i="1"/>
  <c r="T276" i="1"/>
  <c r="N276" i="1"/>
  <c r="V276" i="1"/>
  <c r="N267" i="1"/>
  <c r="V267" i="1"/>
  <c r="P267" i="1"/>
  <c r="R267" i="1"/>
  <c r="T267" i="1"/>
  <c r="T269" i="1"/>
  <c r="V269" i="1"/>
  <c r="N269" i="1"/>
  <c r="P269" i="1"/>
  <c r="R269" i="1"/>
  <c r="L269" i="1"/>
  <c r="N271" i="1"/>
  <c r="V271" i="1"/>
  <c r="P271" i="1"/>
  <c r="R271" i="1"/>
  <c r="T271" i="1"/>
  <c r="P264" i="1"/>
  <c r="R264" i="1"/>
  <c r="T264" i="1"/>
  <c r="N264" i="1"/>
  <c r="V264" i="1"/>
  <c r="V259" i="1"/>
  <c r="R259" i="1"/>
  <c r="N259" i="1"/>
  <c r="P259" i="1"/>
  <c r="T259" i="1"/>
  <c r="R261" i="1"/>
  <c r="N261" i="1"/>
  <c r="V261" i="1"/>
  <c r="P261" i="1"/>
  <c r="T261" i="1"/>
  <c r="L261" i="1"/>
  <c r="T253" i="1"/>
  <c r="N253" i="1"/>
  <c r="V253" i="1"/>
  <c r="P253" i="1"/>
  <c r="R253" i="1"/>
  <c r="N256" i="1"/>
  <c r="R256" i="1"/>
  <c r="T256" i="1"/>
  <c r="V256" i="1"/>
  <c r="L256" i="1"/>
  <c r="T247" i="1"/>
  <c r="V247" i="1"/>
  <c r="R247" i="1"/>
  <c r="P247" i="1"/>
  <c r="N247" i="1"/>
  <c r="R242" i="1"/>
  <c r="N242" i="1"/>
  <c r="T242" i="1"/>
  <c r="V242" i="1"/>
  <c r="L242" i="1"/>
  <c r="R234" i="1"/>
  <c r="N234" i="1"/>
  <c r="V234" i="1"/>
  <c r="T234" i="1"/>
  <c r="P234" i="1"/>
  <c r="T230" i="1"/>
  <c r="V230" i="1"/>
  <c r="R230" i="1"/>
  <c r="P230" i="1"/>
  <c r="R226" i="1"/>
  <c r="N226" i="1"/>
  <c r="T226" i="1"/>
  <c r="V226" i="1"/>
  <c r="T220" i="1"/>
  <c r="N220" i="1"/>
  <c r="V220" i="1"/>
  <c r="R220" i="1"/>
  <c r="P220" i="1"/>
  <c r="T222" i="1"/>
  <c r="V222" i="1"/>
  <c r="N222" i="1"/>
  <c r="R222" i="1"/>
  <c r="P222" i="1"/>
  <c r="R219" i="1"/>
  <c r="V219" i="1"/>
  <c r="T219" i="1"/>
  <c r="P219" i="1"/>
  <c r="L219" i="1"/>
  <c r="P214" i="1"/>
  <c r="N214" i="1"/>
  <c r="V214" i="1"/>
  <c r="T214" i="1"/>
  <c r="R214" i="1"/>
  <c r="P210" i="1"/>
  <c r="N210" i="1"/>
  <c r="R210" i="1"/>
  <c r="T210" i="1"/>
  <c r="V210" i="1"/>
  <c r="L210" i="1"/>
  <c r="R204" i="1"/>
  <c r="T204" i="1"/>
  <c r="V204" i="1"/>
  <c r="N204" i="1"/>
  <c r="P204" i="1"/>
  <c r="P196" i="1"/>
  <c r="R196" i="1"/>
  <c r="T196" i="1"/>
  <c r="V196" i="1"/>
  <c r="N196" i="1"/>
  <c r="L196" i="1"/>
  <c r="R198" i="1"/>
  <c r="T198" i="1"/>
  <c r="V198" i="1"/>
  <c r="N198" i="1"/>
  <c r="P198" i="1"/>
  <c r="P193" i="1"/>
  <c r="R193" i="1"/>
  <c r="T193" i="1"/>
  <c r="V193" i="1"/>
  <c r="N193" i="1"/>
  <c r="L193" i="1"/>
  <c r="T187" i="1"/>
  <c r="N187" i="1"/>
  <c r="V187" i="1"/>
  <c r="R187" i="1"/>
  <c r="P187" i="1"/>
  <c r="N186" i="1"/>
  <c r="P186" i="1"/>
  <c r="R186" i="1"/>
  <c r="V186" i="1"/>
  <c r="T186" i="1"/>
  <c r="L186" i="1"/>
  <c r="R184" i="1"/>
  <c r="P184" i="1"/>
  <c r="V184" i="1"/>
  <c r="N184" i="1"/>
  <c r="T184" i="1"/>
  <c r="V179" i="1"/>
  <c r="N179" i="1"/>
  <c r="P179" i="1"/>
  <c r="R179" i="1"/>
  <c r="T179" i="1"/>
  <c r="L179" i="1"/>
  <c r="V178" i="1"/>
  <c r="T178" i="1"/>
  <c r="R178" i="1"/>
  <c r="P178" i="1"/>
  <c r="N178" i="1"/>
  <c r="P174" i="1"/>
  <c r="R174" i="1"/>
  <c r="V174" i="1"/>
  <c r="T174" i="1"/>
  <c r="N174" i="1"/>
  <c r="L174" i="1"/>
  <c r="V168" i="1"/>
  <c r="T168" i="1"/>
  <c r="R168" i="1"/>
  <c r="P168" i="1"/>
  <c r="N168" i="1"/>
  <c r="P170" i="1"/>
  <c r="N170" i="1"/>
  <c r="V170" i="1"/>
  <c r="T170" i="1"/>
  <c r="R170" i="1"/>
  <c r="L170" i="1"/>
  <c r="V159" i="1"/>
  <c r="T159" i="1"/>
  <c r="P159" i="1"/>
  <c r="R159" i="1"/>
  <c r="N159" i="1"/>
  <c r="R161" i="1"/>
  <c r="N161" i="1"/>
  <c r="V161" i="1"/>
  <c r="T161" i="1"/>
  <c r="P161" i="1"/>
  <c r="L161" i="1"/>
  <c r="N163" i="1"/>
  <c r="V163" i="1"/>
  <c r="T163" i="1"/>
  <c r="P163" i="1"/>
  <c r="R163" i="1"/>
  <c r="P165" i="1"/>
  <c r="R165" i="1"/>
  <c r="V165" i="1"/>
  <c r="N165" i="1"/>
  <c r="T165" i="1"/>
  <c r="V149" i="1"/>
  <c r="T149" i="1"/>
  <c r="P149" i="1"/>
  <c r="R149" i="1"/>
  <c r="L286" i="1"/>
  <c r="L274" i="1"/>
  <c r="L267" i="1"/>
  <c r="L271" i="1"/>
  <c r="L259" i="1"/>
  <c r="L253" i="1"/>
  <c r="L247" i="1"/>
  <c r="L226" i="1"/>
  <c r="L214" i="1"/>
  <c r="L204" i="1"/>
  <c r="L198" i="1"/>
  <c r="L187" i="1"/>
  <c r="L184" i="1"/>
  <c r="L178" i="1"/>
  <c r="L168" i="1"/>
  <c r="L163" i="1"/>
  <c r="V153" i="1"/>
  <c r="T153" i="1"/>
  <c r="P153" i="1"/>
  <c r="R153" i="1"/>
  <c r="L153" i="1"/>
  <c r="P142" i="1"/>
  <c r="R142" i="1"/>
  <c r="N142" i="1"/>
  <c r="T142" i="1"/>
  <c r="V142" i="1"/>
  <c r="P144" i="1"/>
  <c r="N144" i="1"/>
  <c r="R144" i="1"/>
  <c r="T144" i="1"/>
  <c r="V144" i="1"/>
  <c r="L144" i="1"/>
  <c r="R136" i="1"/>
  <c r="V136" i="1"/>
  <c r="N136" i="1"/>
  <c r="T136" i="1"/>
  <c r="P136" i="1"/>
  <c r="L136" i="1"/>
  <c r="R111" i="1"/>
  <c r="V111" i="1"/>
  <c r="N111" i="1"/>
  <c r="T111" i="1"/>
  <c r="P111" i="1"/>
  <c r="L111" i="1"/>
  <c r="R113" i="1"/>
  <c r="N113" i="1"/>
  <c r="P113" i="1"/>
  <c r="V113" i="1"/>
  <c r="T113" i="1"/>
  <c r="N115" i="1"/>
  <c r="V115" i="1"/>
  <c r="T115" i="1"/>
  <c r="P115" i="1"/>
  <c r="R115" i="1"/>
  <c r="L115" i="1"/>
  <c r="V117" i="1"/>
  <c r="T117" i="1"/>
  <c r="P117" i="1"/>
  <c r="N117" i="1"/>
  <c r="R117" i="1"/>
  <c r="R119" i="1"/>
  <c r="V119" i="1"/>
  <c r="N119" i="1"/>
  <c r="T119" i="1"/>
  <c r="P119" i="1"/>
  <c r="L119" i="1"/>
  <c r="V121" i="1"/>
  <c r="T121" i="1"/>
  <c r="P121" i="1"/>
  <c r="R121" i="1"/>
  <c r="N121" i="1"/>
  <c r="R123" i="1"/>
  <c r="N123" i="1"/>
  <c r="V123" i="1"/>
  <c r="T123" i="1"/>
  <c r="P123" i="1"/>
  <c r="L123" i="1"/>
  <c r="T103" i="1"/>
  <c r="P103" i="1"/>
  <c r="N103" i="1"/>
  <c r="N94" i="1"/>
  <c r="R94" i="1"/>
  <c r="T94" i="1"/>
  <c r="L94" i="1"/>
  <c r="R96" i="1"/>
  <c r="V96" i="1"/>
  <c r="T96" i="1"/>
  <c r="N96" i="1"/>
  <c r="N98" i="1"/>
  <c r="P98" i="1"/>
  <c r="R98" i="1"/>
  <c r="V98" i="1"/>
  <c r="V90" i="1"/>
  <c r="T90" i="1"/>
  <c r="R90" i="1"/>
  <c r="P90" i="1"/>
  <c r="N90" i="1"/>
  <c r="N86" i="1"/>
  <c r="V86" i="1"/>
  <c r="R86" i="1"/>
  <c r="L86" i="1"/>
  <c r="V88" i="1"/>
  <c r="T88" i="1"/>
  <c r="N88" i="1"/>
  <c r="R88" i="1"/>
  <c r="P84" i="1"/>
  <c r="V84" i="1"/>
  <c r="T84" i="1"/>
  <c r="R84" i="1"/>
  <c r="L84" i="1"/>
  <c r="V79" i="1"/>
  <c r="P79" i="1"/>
  <c r="T79" i="1"/>
  <c r="R79" i="1"/>
  <c r="V75" i="1"/>
  <c r="P75" i="1"/>
  <c r="T75" i="1"/>
  <c r="R75" i="1"/>
  <c r="N75" i="1"/>
  <c r="L75" i="1"/>
  <c r="V65" i="1"/>
  <c r="R65" i="1"/>
  <c r="N65" i="1"/>
  <c r="P65" i="1"/>
  <c r="T65" i="1"/>
  <c r="V69" i="1"/>
  <c r="P69" i="1"/>
  <c r="T69" i="1"/>
  <c r="R69" i="1"/>
  <c r="N69" i="1"/>
  <c r="L69" i="1"/>
  <c r="R61" i="1"/>
  <c r="V61" i="1"/>
  <c r="P61" i="1"/>
  <c r="T61" i="1"/>
  <c r="N56" i="1"/>
  <c r="V56" i="1"/>
  <c r="T56" i="1"/>
  <c r="L56" i="1"/>
  <c r="V42" i="1"/>
  <c r="P42" i="1"/>
  <c r="T42" i="1"/>
  <c r="N42" i="1"/>
  <c r="R42" i="1"/>
  <c r="N46" i="1"/>
  <c r="R46" i="1"/>
  <c r="T46" i="1"/>
  <c r="V46" i="1"/>
  <c r="L46" i="1"/>
  <c r="V26" i="1"/>
  <c r="R26" i="1"/>
  <c r="P26" i="1"/>
  <c r="N26" i="1"/>
  <c r="P30" i="1"/>
  <c r="N30" i="1"/>
  <c r="V30" i="1"/>
  <c r="R30" i="1"/>
  <c r="L30" i="1"/>
  <c r="V34" i="1"/>
  <c r="R34" i="1"/>
  <c r="T34" i="1"/>
  <c r="T38" i="1"/>
  <c r="N38" i="1"/>
  <c r="V38" i="1"/>
  <c r="R38" i="1"/>
  <c r="L38" i="1"/>
  <c r="V16" i="1"/>
  <c r="T16" i="1"/>
  <c r="N16" i="1"/>
  <c r="R20" i="1"/>
  <c r="V20" i="1"/>
  <c r="N20" i="1"/>
  <c r="T20" i="1"/>
  <c r="T14" i="1"/>
  <c r="R14" i="1"/>
  <c r="N14" i="1"/>
  <c r="N11" i="1"/>
  <c r="R11" i="1"/>
  <c r="T11" i="1"/>
  <c r="L11" i="1"/>
  <c r="R97" i="1"/>
  <c r="P97" i="1"/>
  <c r="T97" i="1"/>
  <c r="V97" i="1"/>
  <c r="N28" i="1"/>
  <c r="R28" i="1"/>
  <c r="V28" i="1"/>
  <c r="L28" i="1"/>
  <c r="T81" i="1"/>
  <c r="V81" i="1"/>
  <c r="R81" i="1"/>
  <c r="P81" i="1"/>
  <c r="N81" i="1"/>
  <c r="N92" i="1"/>
  <c r="P92" i="1"/>
  <c r="R92" i="1"/>
  <c r="T92" i="1"/>
  <c r="V92" i="1"/>
  <c r="V110" i="1"/>
  <c r="N110" i="1"/>
  <c r="P110" i="1"/>
  <c r="R110" i="1"/>
  <c r="P114" i="1"/>
  <c r="R114" i="1"/>
  <c r="T114" i="1"/>
  <c r="V114" i="1"/>
  <c r="N114" i="1"/>
  <c r="L114" i="1"/>
  <c r="R118" i="1"/>
  <c r="T118" i="1"/>
  <c r="V118" i="1"/>
  <c r="N118" i="1"/>
  <c r="P118" i="1"/>
  <c r="P122" i="1"/>
  <c r="R122" i="1"/>
  <c r="T122" i="1"/>
  <c r="V122" i="1"/>
  <c r="L122" i="1"/>
  <c r="N143" i="1"/>
  <c r="P143" i="1"/>
  <c r="V143" i="1"/>
  <c r="T143" i="1"/>
  <c r="R143" i="1"/>
  <c r="L143" i="1"/>
  <c r="V160" i="1"/>
  <c r="T160" i="1"/>
  <c r="P160" i="1"/>
  <c r="R160" i="1"/>
  <c r="N164" i="1"/>
  <c r="T164" i="1"/>
  <c r="P164" i="1"/>
  <c r="R164" i="1"/>
  <c r="V164" i="1"/>
  <c r="L164" i="1"/>
  <c r="V169" i="1"/>
  <c r="N169" i="1"/>
  <c r="T169" i="1"/>
  <c r="P169" i="1"/>
  <c r="R169" i="1"/>
  <c r="N252" i="1"/>
  <c r="V252" i="1"/>
  <c r="T252" i="1"/>
  <c r="R252" i="1"/>
  <c r="L252" i="1"/>
  <c r="V280" i="1"/>
  <c r="R280" i="1"/>
  <c r="P280" i="1"/>
  <c r="P288" i="1"/>
  <c r="T288" i="1"/>
  <c r="V288" i="1"/>
  <c r="R288" i="1"/>
  <c r="N288" i="1"/>
  <c r="L288" i="1"/>
  <c r="V22" i="1"/>
  <c r="T22" i="1"/>
  <c r="N22" i="1"/>
  <c r="N284" i="1"/>
  <c r="P284" i="1"/>
  <c r="R284" i="1"/>
  <c r="T284" i="1"/>
  <c r="V284" i="1"/>
  <c r="L284" i="1"/>
  <c r="R275" i="1"/>
  <c r="T275" i="1"/>
  <c r="V275" i="1"/>
  <c r="P275" i="1"/>
  <c r="P273" i="1"/>
  <c r="R273" i="1"/>
  <c r="T273" i="1"/>
  <c r="V273" i="1"/>
  <c r="V268" i="1"/>
  <c r="N268" i="1"/>
  <c r="P268" i="1"/>
  <c r="R268" i="1"/>
  <c r="T268" i="1"/>
  <c r="N270" i="1"/>
  <c r="P270" i="1"/>
  <c r="R270" i="1"/>
  <c r="T270" i="1"/>
  <c r="V270" i="1"/>
  <c r="L270" i="1"/>
  <c r="V266" i="1"/>
  <c r="T266" i="1"/>
  <c r="N266" i="1"/>
  <c r="P266" i="1"/>
  <c r="R266" i="1"/>
  <c r="N263" i="1"/>
  <c r="P263" i="1"/>
  <c r="R263" i="1"/>
  <c r="T263" i="1"/>
  <c r="V263" i="1"/>
  <c r="L263" i="1"/>
  <c r="P260" i="1"/>
  <c r="T260" i="1"/>
  <c r="V260" i="1"/>
  <c r="N260" i="1"/>
  <c r="R260" i="1"/>
  <c r="T258" i="1"/>
  <c r="R258" i="1"/>
  <c r="N258" i="1"/>
  <c r="V258" i="1"/>
  <c r="P258" i="1"/>
  <c r="L258" i="1"/>
  <c r="V255" i="1"/>
  <c r="P255" i="1"/>
  <c r="R255" i="1"/>
  <c r="T255" i="1"/>
  <c r="N255" i="1"/>
  <c r="P245" i="1"/>
  <c r="V245" i="1"/>
  <c r="T245" i="1"/>
  <c r="N245" i="1"/>
  <c r="R245" i="1"/>
  <c r="L245" i="1"/>
  <c r="N235" i="1"/>
  <c r="T235" i="1"/>
  <c r="V235" i="1"/>
  <c r="R235" i="1"/>
  <c r="P235" i="1"/>
  <c r="N229" i="1"/>
  <c r="R229" i="1"/>
  <c r="P229" i="1"/>
  <c r="T229" i="1"/>
  <c r="V229" i="1"/>
  <c r="L229" i="1"/>
  <c r="T228" i="1"/>
  <c r="R228" i="1"/>
  <c r="P228" i="1"/>
  <c r="N228" i="1"/>
  <c r="V228" i="1"/>
  <c r="P225" i="1"/>
  <c r="R225" i="1"/>
  <c r="N225" i="1"/>
  <c r="V225" i="1"/>
  <c r="T225" i="1"/>
  <c r="L225" i="1"/>
  <c r="P221" i="1"/>
  <c r="T221" i="1"/>
  <c r="V221" i="1"/>
  <c r="N221" i="1"/>
  <c r="R221" i="1"/>
  <c r="N223" i="1"/>
  <c r="P223" i="1"/>
  <c r="R223" i="1"/>
  <c r="T223" i="1"/>
  <c r="V223" i="1"/>
  <c r="L223" i="1"/>
  <c r="P216" i="1"/>
  <c r="R216" i="1"/>
  <c r="T216" i="1"/>
  <c r="V216" i="1"/>
  <c r="P212" i="1"/>
  <c r="T212" i="1"/>
  <c r="V212" i="1"/>
  <c r="N212" i="1"/>
  <c r="R212" i="1"/>
  <c r="L212" i="1"/>
  <c r="T207" i="1"/>
  <c r="V207" i="1"/>
  <c r="N207" i="1"/>
  <c r="P207" i="1"/>
  <c r="R207" i="1"/>
  <c r="N201" i="1"/>
  <c r="P201" i="1"/>
  <c r="R201" i="1"/>
  <c r="V201" i="1"/>
  <c r="T201" i="1"/>
  <c r="L201" i="1"/>
  <c r="V197" i="1"/>
  <c r="R197" i="1"/>
  <c r="P197" i="1"/>
  <c r="T197" i="1"/>
  <c r="R199" i="1"/>
  <c r="P199" i="1"/>
  <c r="T199" i="1"/>
  <c r="V199" i="1"/>
  <c r="L199" i="1"/>
  <c r="P192" i="1"/>
  <c r="R192" i="1"/>
  <c r="T192" i="1"/>
  <c r="V192" i="1"/>
  <c r="N192" i="1"/>
  <c r="P189" i="1"/>
  <c r="T189" i="1"/>
  <c r="N189" i="1"/>
  <c r="V189" i="1"/>
  <c r="R189" i="1"/>
  <c r="L189" i="1"/>
  <c r="V183" i="1"/>
  <c r="N183" i="1"/>
  <c r="T183" i="1"/>
  <c r="R183" i="1"/>
  <c r="T182" i="1"/>
  <c r="P182" i="1"/>
  <c r="V182" i="1"/>
  <c r="R182" i="1"/>
  <c r="N182" i="1"/>
  <c r="L182" i="1"/>
  <c r="R180" i="1"/>
  <c r="V180" i="1"/>
  <c r="T180" i="1"/>
  <c r="N180" i="1"/>
  <c r="P180" i="1"/>
  <c r="V173" i="1"/>
  <c r="N173" i="1"/>
  <c r="P173" i="1"/>
  <c r="R173" i="1"/>
  <c r="T173" i="1"/>
  <c r="L173" i="1"/>
  <c r="N176" i="1"/>
  <c r="P176" i="1"/>
  <c r="R176" i="1"/>
  <c r="T176" i="1"/>
  <c r="V176" i="1"/>
  <c r="R167" i="1"/>
  <c r="P167" i="1"/>
  <c r="T167" i="1"/>
  <c r="V167" i="1"/>
  <c r="L167" i="1"/>
  <c r="T162" i="1"/>
  <c r="V162" i="1"/>
  <c r="P162" i="1"/>
  <c r="R162" i="1"/>
  <c r="N158" i="1"/>
  <c r="P158" i="1"/>
  <c r="R158" i="1"/>
  <c r="T158" i="1"/>
  <c r="V158" i="1"/>
  <c r="L149" i="1"/>
  <c r="L113" i="1"/>
  <c r="L117" i="1"/>
  <c r="L121" i="1"/>
  <c r="L103" i="1"/>
  <c r="L90" i="1"/>
  <c r="L65" i="1"/>
  <c r="L61" i="1"/>
  <c r="L42" i="1"/>
  <c r="L26" i="1"/>
  <c r="L34" i="1"/>
  <c r="L16" i="1"/>
  <c r="L14" i="1"/>
  <c r="L97" i="1"/>
  <c r="L81" i="1"/>
  <c r="L110" i="1"/>
  <c r="L118" i="1"/>
  <c r="L160" i="1"/>
  <c r="L169" i="1"/>
  <c r="L22" i="1"/>
  <c r="L275" i="1"/>
  <c r="L268" i="1"/>
  <c r="L260" i="1"/>
  <c r="L255" i="1"/>
  <c r="L235" i="1"/>
  <c r="L228" i="1"/>
  <c r="L221" i="1"/>
  <c r="L216" i="1"/>
  <c r="L207" i="1"/>
  <c r="L197" i="1"/>
  <c r="L192" i="1"/>
  <c r="L180" i="1"/>
  <c r="L176" i="1"/>
  <c r="L162" i="1"/>
  <c r="P151" i="1"/>
  <c r="R151" i="1"/>
  <c r="N151" i="1"/>
  <c r="V151" i="1"/>
  <c r="T151" i="1"/>
  <c r="L151" i="1"/>
  <c r="N147" i="1"/>
  <c r="T147" i="1"/>
  <c r="P147" i="1"/>
  <c r="R147" i="1"/>
  <c r="V147" i="1"/>
  <c r="T145" i="1"/>
  <c r="P145" i="1"/>
  <c r="V145" i="1"/>
  <c r="R145" i="1"/>
  <c r="N145" i="1"/>
  <c r="L145" i="1"/>
  <c r="T112" i="1"/>
  <c r="V112" i="1"/>
  <c r="N112" i="1"/>
  <c r="P112" i="1"/>
  <c r="P116" i="1"/>
  <c r="T116" i="1"/>
  <c r="R116" i="1"/>
  <c r="V116" i="1"/>
  <c r="L116" i="1"/>
  <c r="V120" i="1"/>
  <c r="P120" i="1"/>
  <c r="T120" i="1"/>
  <c r="R120" i="1"/>
  <c r="V93" i="1"/>
  <c r="P93" i="1"/>
  <c r="T93" i="1"/>
  <c r="N95" i="1"/>
  <c r="T95" i="1"/>
  <c r="P95" i="1"/>
  <c r="V95" i="1"/>
  <c r="V85" i="1"/>
  <c r="R85" i="1"/>
  <c r="T85" i="1"/>
  <c r="P85" i="1"/>
  <c r="L85" i="1"/>
  <c r="T87" i="1"/>
  <c r="N87" i="1"/>
  <c r="P87" i="1"/>
  <c r="R87" i="1"/>
  <c r="R89" i="1"/>
  <c r="T89" i="1"/>
  <c r="P89" i="1"/>
  <c r="V89" i="1"/>
  <c r="L89" i="1"/>
  <c r="T77" i="1"/>
  <c r="V77" i="1"/>
  <c r="R77" i="1"/>
  <c r="P77" i="1"/>
  <c r="T63" i="1"/>
  <c r="R63" i="1"/>
  <c r="N63" i="1"/>
  <c r="V63" i="1"/>
  <c r="P63" i="1"/>
  <c r="T67" i="1"/>
  <c r="P67" i="1"/>
  <c r="R67" i="1"/>
  <c r="V67" i="1"/>
  <c r="V72" i="1"/>
  <c r="P72" i="1"/>
  <c r="T72" i="1"/>
  <c r="R72" i="1"/>
  <c r="L72" i="1"/>
  <c r="T54" i="1"/>
  <c r="V54" i="1"/>
  <c r="N54" i="1"/>
  <c r="P52" i="1"/>
  <c r="V52" i="1"/>
  <c r="T52" i="1"/>
  <c r="L52" i="1"/>
  <c r="T44" i="1"/>
  <c r="R44" i="1"/>
  <c r="N44" i="1"/>
  <c r="V44" i="1"/>
  <c r="P44" i="1"/>
  <c r="R48" i="1"/>
  <c r="N48" i="1"/>
  <c r="P48" i="1"/>
  <c r="V48" i="1"/>
  <c r="T48" i="1"/>
  <c r="N32" i="1"/>
  <c r="R32" i="1"/>
  <c r="V32" i="1"/>
  <c r="T32" i="1"/>
  <c r="P36" i="1"/>
  <c r="R36" i="1"/>
  <c r="V36" i="1"/>
  <c r="N36" i="1"/>
  <c r="T36" i="1"/>
  <c r="L36" i="1"/>
  <c r="N25" i="1"/>
  <c r="T25" i="1"/>
  <c r="R25" i="1"/>
  <c r="N18" i="1"/>
  <c r="V18" i="1"/>
  <c r="R18" i="1"/>
  <c r="L18" i="1"/>
  <c r="N9" i="1"/>
  <c r="T9" i="1"/>
  <c r="R9" i="1"/>
  <c r="P239" i="1"/>
  <c r="V239" i="1"/>
  <c r="N239" i="1"/>
  <c r="T239" i="1"/>
  <c r="R239" i="1"/>
  <c r="L239" i="1"/>
  <c r="T282" i="1"/>
  <c r="N282" i="1"/>
  <c r="R282" i="1"/>
  <c r="N190" i="1"/>
  <c r="P190" i="1"/>
  <c r="R190" i="1"/>
  <c r="T190" i="1"/>
  <c r="V190" i="1"/>
  <c r="V217" i="1"/>
  <c r="N217" i="1"/>
  <c r="P217" i="1"/>
  <c r="T217" i="1"/>
  <c r="R217" i="1"/>
  <c r="V232" i="1"/>
  <c r="T232" i="1"/>
  <c r="N232" i="1"/>
  <c r="R232" i="1"/>
  <c r="L232" i="1"/>
  <c r="P41" i="1"/>
  <c r="N41" i="1"/>
  <c r="P45" i="1"/>
  <c r="V45" i="1"/>
  <c r="T45" i="1"/>
  <c r="R45" i="1"/>
  <c r="N195" i="1"/>
  <c r="R195" i="1"/>
  <c r="V195" i="1"/>
  <c r="T195" i="1"/>
  <c r="P202" i="1"/>
  <c r="R202" i="1"/>
  <c r="V202" i="1"/>
  <c r="T202" i="1"/>
  <c r="L202" i="1"/>
  <c r="R208" i="1"/>
  <c r="V208" i="1"/>
  <c r="T208" i="1"/>
  <c r="P208" i="1"/>
  <c r="P240" i="1"/>
  <c r="R240" i="1"/>
  <c r="N240" i="1"/>
  <c r="V240" i="1"/>
  <c r="T240" i="1"/>
  <c r="L240" i="1"/>
  <c r="P246" i="1"/>
  <c r="R246" i="1"/>
  <c r="N246" i="1"/>
  <c r="V246" i="1"/>
  <c r="T246" i="1"/>
  <c r="N290" i="1"/>
  <c r="P290" i="1"/>
  <c r="R290" i="1"/>
  <c r="V290" i="1"/>
  <c r="T290" i="1"/>
  <c r="L290" i="1"/>
  <c r="T101" i="1"/>
  <c r="P101" i="1"/>
  <c r="N141" i="1"/>
  <c r="P141" i="1"/>
  <c r="R141" i="1"/>
  <c r="T141" i="1"/>
  <c r="V141" i="1"/>
  <c r="L141" i="1"/>
  <c r="N148" i="1"/>
  <c r="P148" i="1"/>
  <c r="R148" i="1"/>
  <c r="T148" i="1"/>
  <c r="V148" i="1"/>
  <c r="N152" i="1"/>
  <c r="P152" i="1"/>
  <c r="R152" i="1"/>
  <c r="T152" i="1"/>
  <c r="V152" i="1"/>
  <c r="R172" i="1"/>
  <c r="T172" i="1"/>
  <c r="V172" i="1"/>
  <c r="N172" i="1"/>
  <c r="P172" i="1"/>
  <c r="N188" i="1"/>
  <c r="P188" i="1"/>
  <c r="R188" i="1"/>
  <c r="T188" i="1"/>
  <c r="V188" i="1"/>
  <c r="L188" i="1"/>
  <c r="N254" i="1"/>
  <c r="P254" i="1"/>
  <c r="R254" i="1"/>
  <c r="T254" i="1"/>
  <c r="V254" i="1"/>
  <c r="N278" i="1"/>
  <c r="R278" i="1"/>
  <c r="P278" i="1"/>
  <c r="T278" i="1"/>
  <c r="V278" i="1"/>
  <c r="L278" i="1"/>
  <c r="V8" i="1"/>
  <c r="T8" i="1"/>
  <c r="P8" i="1"/>
  <c r="R8" i="1"/>
  <c r="V12" i="1"/>
  <c r="P12" i="1"/>
  <c r="T12" i="1"/>
  <c r="R12" i="1"/>
  <c r="L12" i="1"/>
  <c r="V53" i="1"/>
  <c r="N53" i="1"/>
  <c r="R53" i="1"/>
  <c r="T57" i="1"/>
  <c r="N57" i="1"/>
  <c r="R57" i="1"/>
  <c r="L57" i="1"/>
  <c r="N64" i="1"/>
  <c r="R64" i="1"/>
  <c r="P64" i="1"/>
  <c r="N68" i="1"/>
  <c r="T68" i="1"/>
  <c r="V68" i="1"/>
  <c r="V73" i="1"/>
  <c r="N73" i="1"/>
  <c r="T73" i="1"/>
  <c r="N78" i="1"/>
  <c r="L78" i="1"/>
  <c r="N82" i="1"/>
  <c r="R82" i="1"/>
  <c r="P82" i="1"/>
  <c r="V82" i="1"/>
  <c r="T82" i="1"/>
  <c r="N150" i="1"/>
  <c r="T150" i="1"/>
  <c r="P150" i="1"/>
  <c r="R150" i="1"/>
  <c r="V150" i="1"/>
  <c r="L150" i="1"/>
  <c r="N154" i="1"/>
  <c r="T154" i="1"/>
  <c r="P154" i="1"/>
  <c r="R154" i="1"/>
  <c r="V154" i="1"/>
  <c r="V175" i="1"/>
  <c r="N175" i="1"/>
  <c r="P175" i="1"/>
  <c r="R175" i="1"/>
  <c r="T175" i="1"/>
  <c r="L175" i="1"/>
  <c r="P205" i="1"/>
  <c r="R205" i="1"/>
  <c r="T205" i="1"/>
  <c r="V205" i="1"/>
  <c r="V237" i="1"/>
  <c r="N237" i="1"/>
  <c r="P237" i="1"/>
  <c r="R237" i="1"/>
  <c r="T237" i="1"/>
  <c r="L237" i="1"/>
  <c r="V243" i="1"/>
  <c r="N243" i="1"/>
  <c r="P243" i="1"/>
  <c r="R243" i="1"/>
  <c r="T243" i="1"/>
  <c r="V248" i="1"/>
  <c r="P248" i="1"/>
  <c r="R248" i="1"/>
  <c r="T248" i="1"/>
  <c r="L248" i="1"/>
  <c r="P27" i="1"/>
  <c r="T27" i="1"/>
  <c r="T29" i="1"/>
  <c r="P29" i="1"/>
  <c r="V29" i="1"/>
  <c r="L29" i="1"/>
  <c r="N31" i="1"/>
  <c r="P31" i="1"/>
  <c r="R31" i="1"/>
  <c r="V31" i="1"/>
  <c r="T31" i="1"/>
  <c r="T33" i="1"/>
  <c r="V33" i="1"/>
  <c r="P33" i="1"/>
  <c r="L33" i="1"/>
  <c r="P35" i="1"/>
  <c r="V35" i="1"/>
  <c r="T35" i="1"/>
  <c r="T37" i="1"/>
  <c r="N37" i="1"/>
  <c r="P37" i="1"/>
  <c r="R37" i="1"/>
  <c r="V37" i="1"/>
  <c r="L37" i="1"/>
  <c r="V39" i="1"/>
  <c r="T39" i="1"/>
  <c r="N39" i="1"/>
  <c r="P39" i="1"/>
  <c r="R39" i="1"/>
  <c r="T55" i="1"/>
  <c r="N55" i="1"/>
  <c r="P55" i="1"/>
  <c r="V55" i="1"/>
  <c r="R55" i="1"/>
  <c r="L55" i="1"/>
  <c r="T62" i="1"/>
  <c r="N62" i="1"/>
  <c r="V62" i="1"/>
  <c r="R62" i="1"/>
  <c r="P62" i="1"/>
  <c r="V66" i="1"/>
  <c r="T66" i="1"/>
  <c r="R66" i="1"/>
  <c r="P66" i="1"/>
  <c r="N66" i="1"/>
  <c r="L66" i="1"/>
  <c r="R70" i="1"/>
  <c r="P70" i="1"/>
  <c r="V70" i="1"/>
  <c r="T70" i="1"/>
  <c r="T213" i="1"/>
  <c r="N213" i="1"/>
  <c r="R213" i="1"/>
  <c r="P213" i="1"/>
  <c r="V213" i="1"/>
  <c r="L213" i="1"/>
  <c r="R156" i="1"/>
  <c r="V156" i="1"/>
  <c r="N156" i="1"/>
  <c r="T156" i="1"/>
  <c r="P156" i="1"/>
  <c r="V102" i="1"/>
  <c r="P102" i="1"/>
  <c r="R102" i="1"/>
  <c r="T102" i="1"/>
  <c r="L102" i="1"/>
  <c r="R7" i="1"/>
  <c r="T7" i="1"/>
  <c r="V7" i="1"/>
  <c r="N7" i="1"/>
  <c r="P7" i="1"/>
  <c r="V43" i="1"/>
  <c r="T43" i="1"/>
  <c r="N43" i="1"/>
  <c r="R43" i="1"/>
  <c r="P43" i="1"/>
  <c r="R47" i="1"/>
  <c r="P47" i="1"/>
  <c r="V47" i="1"/>
  <c r="T47" i="1"/>
  <c r="N47" i="1"/>
  <c r="L47" i="1"/>
  <c r="N285" i="1"/>
  <c r="P285" i="1"/>
  <c r="R285" i="1"/>
  <c r="V285" i="1"/>
  <c r="T285" i="1"/>
  <c r="N10" i="1"/>
  <c r="R10" i="1"/>
  <c r="V10" i="1"/>
  <c r="P10" i="1"/>
  <c r="T10" i="1"/>
  <c r="L10" i="1"/>
  <c r="V76" i="1"/>
  <c r="R76" i="1"/>
  <c r="T76" i="1"/>
  <c r="P76" i="1"/>
  <c r="N76" i="1"/>
  <c r="N80" i="1"/>
  <c r="V80" i="1"/>
  <c r="R80" i="1"/>
  <c r="T80" i="1"/>
  <c r="P80" i="1"/>
  <c r="L80" i="1"/>
  <c r="T15" i="1"/>
  <c r="V15" i="1"/>
  <c r="R15" i="1"/>
  <c r="R17" i="1"/>
  <c r="V17" i="1"/>
  <c r="T17" i="1"/>
  <c r="L17" i="1"/>
  <c r="T19" i="1"/>
  <c r="V21" i="1"/>
  <c r="R21" i="1"/>
  <c r="L21" i="1"/>
  <c r="V23" i="1"/>
  <c r="R23" i="1"/>
  <c r="P59" i="1"/>
  <c r="R59" i="1"/>
  <c r="V59" i="1"/>
  <c r="T59" i="1"/>
  <c r="N59" i="1"/>
  <c r="L158" i="1"/>
  <c r="L147" i="1"/>
  <c r="L112" i="1"/>
  <c r="L120" i="1"/>
  <c r="L95" i="1"/>
  <c r="L87" i="1"/>
  <c r="L77" i="1"/>
  <c r="L54" i="1"/>
  <c r="L44" i="1"/>
  <c r="L32" i="1"/>
  <c r="L25" i="1"/>
  <c r="L9" i="1"/>
  <c r="L282" i="1"/>
  <c r="L217" i="1"/>
  <c r="L195" i="1"/>
  <c r="L246" i="1"/>
  <c r="L101" i="1"/>
  <c r="L148" i="1"/>
  <c r="L172" i="1"/>
  <c r="L254" i="1"/>
  <c r="L8" i="1"/>
  <c r="L53" i="1"/>
  <c r="L64" i="1"/>
  <c r="L73" i="1"/>
  <c r="L82" i="1"/>
  <c r="L154" i="1"/>
  <c r="L243" i="1"/>
  <c r="L27" i="1"/>
  <c r="L31" i="1"/>
  <c r="L35" i="1"/>
  <c r="L39" i="1"/>
  <c r="L62" i="1"/>
  <c r="L70" i="1"/>
  <c r="L156" i="1"/>
  <c r="L7" i="1"/>
  <c r="L43" i="1"/>
  <c r="L285" i="1"/>
  <c r="L76" i="1"/>
  <c r="L15" i="1"/>
  <c r="L23" i="1"/>
  <c r="R124" i="1"/>
  <c r="R171" i="1"/>
  <c r="R28" i="2" s="1"/>
  <c r="L59" i="1"/>
  <c r="N74" i="1"/>
  <c r="N14" i="2" s="1"/>
  <c r="R265" i="1"/>
  <c r="R55" i="2" s="1"/>
  <c r="L171" i="1"/>
  <c r="L28" i="2" s="1"/>
  <c r="R100" i="1"/>
  <c r="R17" i="2" s="1"/>
  <c r="R181" i="1"/>
  <c r="R31" i="2" s="1"/>
  <c r="L251" i="1"/>
  <c r="L52" i="2" s="1"/>
  <c r="E51" i="2"/>
  <c r="N8" i="1"/>
  <c r="N84" i="1"/>
  <c r="M15" i="2"/>
  <c r="M53" i="2"/>
  <c r="O23" i="2"/>
  <c r="P166" i="1"/>
  <c r="P27" i="2" s="1"/>
  <c r="Q16" i="2"/>
  <c r="U51" i="2"/>
  <c r="E215" i="1"/>
  <c r="E41" i="2" s="1"/>
  <c r="E42" i="2"/>
  <c r="P171" i="1"/>
  <c r="P28" i="2" s="1"/>
  <c r="K9" i="2"/>
  <c r="E185" i="1"/>
  <c r="E32" i="2" s="1"/>
  <c r="E40" i="2"/>
  <c r="E48" i="2"/>
  <c r="L50" i="1"/>
  <c r="K60" i="2"/>
  <c r="N50" i="1"/>
  <c r="N107" i="1"/>
  <c r="P99" i="1"/>
  <c r="Q9" i="2"/>
  <c r="T28" i="1"/>
  <c r="T30" i="1"/>
  <c r="V25" i="1"/>
  <c r="R54" i="1"/>
  <c r="R56" i="1"/>
  <c r="U12" i="2"/>
  <c r="Q13" i="2"/>
  <c r="V60" i="1"/>
  <c r="V13" i="2" s="1"/>
  <c r="U14" i="2"/>
  <c r="R83" i="1"/>
  <c r="R15" i="2" s="1"/>
  <c r="V87" i="1"/>
  <c r="R93" i="1"/>
  <c r="R95" i="1"/>
  <c r="R103" i="1"/>
  <c r="S17" i="2"/>
  <c r="V103" i="1"/>
  <c r="R105" i="1"/>
  <c r="T107" i="1"/>
  <c r="Q20" i="2"/>
  <c r="U20" i="2"/>
  <c r="V227" i="1"/>
  <c r="V44" i="2" s="1"/>
  <c r="T241" i="1"/>
  <c r="T50" i="2" s="1"/>
  <c r="S55" i="2"/>
  <c r="E12" i="2"/>
  <c r="E15" i="2"/>
  <c r="L91" i="1"/>
  <c r="L16" i="2" s="1"/>
  <c r="L92" i="1"/>
  <c r="N27" i="1"/>
  <c r="N60" i="1"/>
  <c r="N13" i="2" s="1"/>
  <c r="N61" i="1"/>
  <c r="N108" i="1"/>
  <c r="M18" i="2"/>
  <c r="O8" i="2"/>
  <c r="P24" i="1"/>
  <c r="P25" i="1"/>
  <c r="U8" i="2"/>
  <c r="V14" i="1"/>
  <c r="E8" i="2"/>
  <c r="M8" i="2"/>
  <c r="E18" i="2"/>
  <c r="E20" i="2"/>
  <c r="T24" i="1"/>
  <c r="T9" i="2" s="1"/>
  <c r="T26" i="1"/>
  <c r="V101" i="1"/>
  <c r="V105" i="1"/>
  <c r="U18" i="2"/>
  <c r="S20" i="2"/>
  <c r="T110" i="1"/>
  <c r="T60" i="1"/>
  <c r="T13" i="2" s="1"/>
  <c r="L108" i="1"/>
  <c r="E277" i="1"/>
  <c r="E58" i="2" s="1"/>
  <c r="E9" i="2"/>
  <c r="E61" i="2"/>
  <c r="E231" i="1"/>
  <c r="E45" i="2" s="1"/>
  <c r="E262" i="1"/>
  <c r="F262" i="1" s="1"/>
  <c r="F54" i="2" s="1"/>
  <c r="E59" i="2"/>
  <c r="R91" i="1"/>
  <c r="R16" i="2" s="1"/>
  <c r="O28" i="2"/>
  <c r="N83" i="1"/>
  <c r="N15" i="2" s="1"/>
  <c r="N51" i="1"/>
  <c r="N12" i="2" s="1"/>
  <c r="M50" i="2"/>
  <c r="N241" i="1"/>
  <c r="N50" i="2" s="1"/>
  <c r="F233" i="1"/>
  <c r="F46" i="2" s="1"/>
  <c r="P227" i="1"/>
  <c r="P44" i="2" s="1"/>
  <c r="G241" i="1"/>
  <c r="G50" i="2" s="1"/>
  <c r="E38" i="2"/>
  <c r="E37" i="2"/>
  <c r="M194" i="1"/>
  <c r="M34" i="2" s="1"/>
  <c r="O24" i="2"/>
  <c r="O191" i="1"/>
  <c r="O33" i="2" s="1"/>
  <c r="R16" i="1"/>
  <c r="R22" i="1"/>
  <c r="T18" i="1"/>
  <c r="R99" i="1"/>
  <c r="T99" i="1"/>
  <c r="Q43" i="2"/>
  <c r="S44" i="2"/>
  <c r="Q48" i="2"/>
  <c r="R241" i="1"/>
  <c r="R50" i="2" s="1"/>
  <c r="U59" i="2"/>
  <c r="R283" i="1"/>
  <c r="R60" i="2" s="1"/>
  <c r="L8" i="2"/>
  <c r="P283" i="1"/>
  <c r="P60" i="2" s="1"/>
  <c r="R6" i="1"/>
  <c r="R7" i="2" s="1"/>
  <c r="Q191" i="1"/>
  <c r="R191" i="1" s="1"/>
  <c r="R33" i="2" s="1"/>
  <c r="S191" i="1"/>
  <c r="S33" i="2" s="1"/>
  <c r="U191" i="1"/>
  <c r="V191" i="1" s="1"/>
  <c r="V33" i="2" s="1"/>
  <c r="U42" i="2"/>
  <c r="U46" i="2"/>
  <c r="U50" i="2"/>
  <c r="S51" i="2"/>
  <c r="R251" i="1"/>
  <c r="R52" i="2" s="1"/>
  <c r="V251" i="1"/>
  <c r="V52" i="2" s="1"/>
  <c r="J215" i="1"/>
  <c r="J41" i="2" s="1"/>
  <c r="E27" i="2"/>
  <c r="L51" i="1"/>
  <c r="L12" i="2" s="1"/>
  <c r="K20" i="2"/>
  <c r="M29" i="2"/>
  <c r="M37" i="2"/>
  <c r="M40" i="2"/>
  <c r="M43" i="2"/>
  <c r="O20" i="2"/>
  <c r="U15" i="2"/>
  <c r="S21" i="2"/>
  <c r="T21" i="2" s="1"/>
  <c r="Q23" i="2"/>
  <c r="U23" i="2"/>
  <c r="Q24" i="2"/>
  <c r="U24" i="2"/>
  <c r="S181" i="1"/>
  <c r="T181" i="1" s="1"/>
  <c r="T31" i="2" s="1"/>
  <c r="U181" i="1"/>
  <c r="U31" i="2" s="1"/>
  <c r="R206" i="1"/>
  <c r="R38" i="2" s="1"/>
  <c r="S206" i="1"/>
  <c r="T206" i="1" s="1"/>
  <c r="T38" i="2" s="1"/>
  <c r="S211" i="1"/>
  <c r="S40" i="2" s="1"/>
  <c r="S48" i="2"/>
  <c r="U48" i="2"/>
  <c r="V272" i="1"/>
  <c r="V57" i="2" s="1"/>
  <c r="E209" i="1"/>
  <c r="G209" i="1" s="1"/>
  <c r="G39" i="2" s="1"/>
  <c r="N101" i="1"/>
  <c r="M17" i="2"/>
  <c r="M42" i="2"/>
  <c r="V41" i="1"/>
  <c r="J18" i="2"/>
  <c r="R108" i="1"/>
  <c r="M57" i="2"/>
  <c r="E44" i="2"/>
  <c r="L88" i="1"/>
  <c r="K194" i="1"/>
  <c r="K34" i="2" s="1"/>
  <c r="K43" i="2"/>
  <c r="K46" i="2"/>
  <c r="K262" i="1"/>
  <c r="K54" i="2" s="1"/>
  <c r="K55" i="2"/>
  <c r="K57" i="2"/>
  <c r="N33" i="1"/>
  <c r="N49" i="1"/>
  <c r="N283" i="1"/>
  <c r="N60" i="2" s="1"/>
  <c r="P6" i="1"/>
  <c r="P7" i="2" s="1"/>
  <c r="P78" i="1"/>
  <c r="P94" i="1"/>
  <c r="R35" i="1"/>
  <c r="R49" i="1"/>
  <c r="T41" i="1"/>
  <c r="R73" i="1"/>
  <c r="V78" i="1"/>
  <c r="T98" i="1"/>
  <c r="U16" i="2"/>
  <c r="V94" i="1"/>
  <c r="R101" i="1"/>
  <c r="S194" i="1"/>
  <c r="T194" i="1" s="1"/>
  <c r="T34" i="2" s="1"/>
  <c r="U211" i="1"/>
  <c r="U40" i="2" s="1"/>
  <c r="S215" i="1"/>
  <c r="S41" i="2" s="1"/>
  <c r="U43" i="2"/>
  <c r="Q46" i="2"/>
  <c r="S46" i="2"/>
  <c r="R244" i="1"/>
  <c r="R51" i="2" s="1"/>
  <c r="U53" i="2"/>
  <c r="U60" i="2"/>
  <c r="U61" i="2"/>
  <c r="J61" i="2"/>
  <c r="G211" i="1"/>
  <c r="G40" i="2" s="1"/>
  <c r="Q53" i="2"/>
  <c r="Q50" i="2"/>
  <c r="Q44" i="2"/>
  <c r="R227" i="1"/>
  <c r="R44" i="2" s="1"/>
  <c r="F206" i="1"/>
  <c r="F38" i="2" s="1"/>
  <c r="Q59" i="2"/>
  <c r="P146" i="1"/>
  <c r="P24" i="2" s="1"/>
  <c r="Q38" i="2"/>
  <c r="R146" i="1"/>
  <c r="R24" i="2" s="1"/>
  <c r="O60" i="2"/>
  <c r="N177" i="1"/>
  <c r="N29" i="2" s="1"/>
  <c r="Q52" i="2"/>
  <c r="Q7" i="2"/>
  <c r="Q14" i="2"/>
  <c r="N272" i="1"/>
  <c r="N57" i="2" s="1"/>
  <c r="N100" i="1"/>
  <c r="N17" i="2" s="1"/>
  <c r="Q51" i="2"/>
  <c r="M60" i="2"/>
  <c r="R233" i="1"/>
  <c r="R46" i="2" s="1"/>
  <c r="L272" i="1"/>
  <c r="L57" i="2" s="1"/>
  <c r="M13" i="2"/>
  <c r="K16" i="2"/>
  <c r="O37" i="2"/>
  <c r="G238" i="1"/>
  <c r="G48" i="2" s="1"/>
  <c r="O15" i="2"/>
  <c r="P83" i="1"/>
  <c r="P15" i="2" s="1"/>
  <c r="M27" i="2"/>
  <c r="N166" i="1"/>
  <c r="N27" i="2" s="1"/>
  <c r="F50" i="2"/>
  <c r="M54" i="2"/>
  <c r="M38" i="2"/>
  <c r="N206" i="1"/>
  <c r="N38" i="2" s="1"/>
  <c r="E7" i="2"/>
  <c r="E10" i="2"/>
  <c r="E17" i="2"/>
  <c r="E23" i="2"/>
  <c r="E26" i="2"/>
  <c r="E181" i="1"/>
  <c r="G181" i="1" s="1"/>
  <c r="G31" i="2" s="1"/>
  <c r="E191" i="1"/>
  <c r="E33" i="2" s="1"/>
  <c r="E194" i="1"/>
  <c r="E34" i="2" s="1"/>
  <c r="E35" i="2"/>
  <c r="E52" i="2"/>
  <c r="E57" i="2"/>
  <c r="K24" i="2"/>
  <c r="K185" i="1"/>
  <c r="K32" i="2" s="1"/>
  <c r="M7" i="2"/>
  <c r="G124" i="1"/>
  <c r="G21" i="2" s="1"/>
  <c r="O9" i="2"/>
  <c r="P9" i="2"/>
  <c r="L283" i="1"/>
  <c r="L60" i="2" s="1"/>
  <c r="J6" i="2"/>
  <c r="J67" i="2" s="1"/>
  <c r="R177" i="1"/>
  <c r="R29" i="2" s="1"/>
  <c r="P206" i="1"/>
  <c r="P38" i="2" s="1"/>
  <c r="P177" i="1"/>
  <c r="P29" i="2" s="1"/>
  <c r="O13" i="2"/>
  <c r="P60" i="1"/>
  <c r="P13" i="2" s="1"/>
  <c r="M44" i="2"/>
  <c r="N227" i="1"/>
  <c r="N44" i="2" s="1"/>
  <c r="R200" i="1"/>
  <c r="R35" i="2" s="1"/>
  <c r="M16" i="2"/>
  <c r="N91" i="1"/>
  <c r="N16" i="2" s="1"/>
  <c r="M31" i="2"/>
  <c r="N181" i="1"/>
  <c r="N31" i="2" s="1"/>
  <c r="D9" i="2"/>
  <c r="F9" i="2"/>
  <c r="D15" i="2"/>
  <c r="D17" i="2"/>
  <c r="D20" i="2"/>
  <c r="D19" i="2" s="1"/>
  <c r="D69" i="2" s="1"/>
  <c r="D53" i="2"/>
  <c r="G279" i="1"/>
  <c r="G59" i="2" s="1"/>
  <c r="O10" i="2"/>
  <c r="G91" i="1"/>
  <c r="G16" i="2" s="1"/>
  <c r="R60" i="1"/>
  <c r="R13" i="2" s="1"/>
  <c r="F238" i="1"/>
  <c r="F48" i="2" s="1"/>
  <c r="E283" i="1"/>
  <c r="E60" i="2" s="1"/>
  <c r="E13" i="2"/>
  <c r="P195" i="1"/>
  <c r="P232" i="1"/>
  <c r="N52" i="1"/>
  <c r="P54" i="1"/>
  <c r="N216" i="1"/>
  <c r="P252" i="1"/>
  <c r="P226" i="1"/>
  <c r="P242" i="1"/>
  <c r="K53" i="2"/>
  <c r="D13" i="2"/>
  <c r="F157" i="1"/>
  <c r="F26" i="2" s="1"/>
  <c r="N24" i="1"/>
  <c r="N9" i="2" s="1"/>
  <c r="M9" i="2"/>
  <c r="F251" i="1"/>
  <c r="F52" i="2" s="1"/>
  <c r="F40" i="1"/>
  <c r="F10" i="2" s="1"/>
  <c r="L146" i="1"/>
  <c r="L24" i="2" s="1"/>
  <c r="F57" i="2"/>
  <c r="R21" i="2"/>
  <c r="Q25" i="2"/>
  <c r="O53" i="2"/>
  <c r="O55" i="2"/>
  <c r="P265" i="1"/>
  <c r="P55" i="2" s="1"/>
  <c r="P124" i="1"/>
  <c r="O21" i="2"/>
  <c r="P21" i="2" s="1"/>
  <c r="O26" i="2"/>
  <c r="N251" i="1"/>
  <c r="N52" i="2" s="1"/>
  <c r="N215" i="1"/>
  <c r="N41" i="2" s="1"/>
  <c r="M41" i="2"/>
  <c r="K37" i="2"/>
  <c r="F224" i="1"/>
  <c r="F43" i="2" s="1"/>
  <c r="G224" i="1"/>
  <c r="G43" i="2" s="1"/>
  <c r="G272" i="1"/>
  <c r="G57" i="2" s="1"/>
  <c r="F257" i="1"/>
  <c r="F53" i="2" s="1"/>
  <c r="F109" i="1"/>
  <c r="F20" i="2" s="1"/>
  <c r="G83" i="1"/>
  <c r="G15" i="2" s="1"/>
  <c r="G166" i="1"/>
  <c r="G27" i="2" s="1"/>
  <c r="G24" i="1"/>
  <c r="G9" i="2" s="1"/>
  <c r="D7" i="2"/>
  <c r="N6" i="1"/>
  <c r="N7" i="2" s="1"/>
  <c r="G236" i="1"/>
  <c r="G47" i="2" s="1"/>
  <c r="M47" i="2"/>
  <c r="L227" i="1"/>
  <c r="L44" i="2" s="1"/>
  <c r="Q41" i="2"/>
  <c r="R215" i="1"/>
  <c r="R41" i="2" s="1"/>
  <c r="F279" i="1"/>
  <c r="F59" i="2" s="1"/>
  <c r="T280" i="1"/>
  <c r="N280" i="1"/>
  <c r="R281" i="1"/>
  <c r="K59" i="2"/>
  <c r="R277" i="1"/>
  <c r="R58" i="2" s="1"/>
  <c r="K23" i="2"/>
  <c r="L140" i="1"/>
  <c r="L23" i="2" s="1"/>
  <c r="M20" i="2"/>
  <c r="G60" i="1"/>
  <c r="G13" i="2" s="1"/>
  <c r="P244" i="1"/>
  <c r="P51" i="2" s="1"/>
  <c r="O51" i="2"/>
  <c r="N155" i="1"/>
  <c r="N25" i="2" s="1"/>
  <c r="K15" i="2"/>
  <c r="L83" i="1"/>
  <c r="L15" i="2" s="1"/>
  <c r="U9" i="2"/>
  <c r="L19" i="1"/>
  <c r="T6" i="1"/>
  <c r="T7" i="2" s="1"/>
  <c r="C295" i="1"/>
  <c r="B303" i="1"/>
  <c r="A294" i="1"/>
  <c r="A9" i="3"/>
  <c r="A299" i="1"/>
  <c r="K50" i="2"/>
  <c r="L241" i="1"/>
  <c r="L50" i="2" s="1"/>
  <c r="F8" i="2"/>
  <c r="E14" i="2"/>
  <c r="K10" i="2"/>
  <c r="K26" i="2"/>
  <c r="K191" i="1"/>
  <c r="K33" i="2" s="1"/>
  <c r="L211" i="1"/>
  <c r="L40" i="2" s="1"/>
  <c r="M10" i="2"/>
  <c r="M185" i="1"/>
  <c r="M32" i="2" s="1"/>
  <c r="M55" i="2"/>
  <c r="O16" i="2"/>
  <c r="P272" i="1"/>
  <c r="P57" i="2" s="1"/>
  <c r="S10" i="2"/>
  <c r="R51" i="1"/>
  <c r="R12" i="2" s="1"/>
  <c r="S24" i="2"/>
  <c r="S26" i="2"/>
  <c r="S27" i="2"/>
  <c r="V166" i="1"/>
  <c r="V27" i="2" s="1"/>
  <c r="V171" i="1"/>
  <c r="V28" i="2" s="1"/>
  <c r="S177" i="1"/>
  <c r="S29" i="2" s="1"/>
  <c r="Q37" i="2"/>
  <c r="T251" i="1"/>
  <c r="T52" i="2" s="1"/>
  <c r="S57" i="2"/>
  <c r="S61" i="2"/>
  <c r="L20" i="1"/>
  <c r="J48" i="2"/>
  <c r="L60" i="1"/>
  <c r="L13" i="2" s="1"/>
  <c r="K181" i="1"/>
  <c r="K31" i="2" s="1"/>
  <c r="M200" i="1"/>
  <c r="N200" i="1" s="1"/>
  <c r="N35" i="2" s="1"/>
  <c r="R41" i="1"/>
  <c r="O52" i="2"/>
  <c r="P251" i="1"/>
  <c r="P52" i="2" s="1"/>
  <c r="M24" i="2"/>
  <c r="N146" i="1"/>
  <c r="N24" i="2" s="1"/>
  <c r="F74" i="1"/>
  <c r="F14" i="2" s="1"/>
  <c r="G74" i="1"/>
  <c r="G14" i="2" s="1"/>
  <c r="Q27" i="2"/>
  <c r="R166" i="1"/>
  <c r="R27" i="2" s="1"/>
  <c r="P91" i="1"/>
  <c r="P16" i="2" s="1"/>
  <c r="L40" i="1"/>
  <c r="L10" i="2" s="1"/>
  <c r="K42" i="2"/>
  <c r="G40" i="1"/>
  <c r="G10" i="2" s="1"/>
  <c r="F27" i="2"/>
  <c r="O14" i="2"/>
  <c r="G109" i="1"/>
  <c r="G20" i="2" s="1"/>
  <c r="R24" i="1"/>
  <c r="R9" i="2" s="1"/>
  <c r="O42" i="2"/>
  <c r="Q42" i="2"/>
  <c r="D6" i="2" l="1"/>
  <c r="L191" i="1"/>
  <c r="L33" i="2" s="1"/>
  <c r="P194" i="1"/>
  <c r="P34" i="2" s="1"/>
  <c r="T224" i="1"/>
  <c r="T43" i="2" s="1"/>
  <c r="Q19" i="2"/>
  <c r="H299" i="1"/>
  <c r="H300" i="1"/>
  <c r="G283" i="1"/>
  <c r="G60" i="2" s="1"/>
  <c r="H297" i="1"/>
  <c r="H76" i="2"/>
  <c r="H303" i="1" s="1"/>
  <c r="H6" i="3"/>
  <c r="H7" i="3"/>
  <c r="E6" i="2"/>
  <c r="N21" i="2"/>
  <c r="P215" i="1"/>
  <c r="P41" i="2" s="1"/>
  <c r="H298" i="1"/>
  <c r="F283" i="1"/>
  <c r="F60" i="2" s="1"/>
  <c r="F191" i="1"/>
  <c r="F33" i="2" s="1"/>
  <c r="M6" i="2"/>
  <c r="J11" i="2"/>
  <c r="M11" i="2"/>
  <c r="T277" i="1"/>
  <c r="T58" i="2" s="1"/>
  <c r="H294" i="1"/>
  <c r="D11" i="2"/>
  <c r="C294" i="1"/>
  <c r="C6" i="3"/>
  <c r="C76" i="2"/>
  <c r="L287" i="1"/>
  <c r="L61" i="2" s="1"/>
  <c r="G203" i="1"/>
  <c r="G37" i="2" s="1"/>
  <c r="F277" i="1"/>
  <c r="F58" i="2" s="1"/>
  <c r="F56" i="2" s="1"/>
  <c r="N185" i="1"/>
  <c r="N32" i="2" s="1"/>
  <c r="G251" i="1"/>
  <c r="G52" i="2" s="1"/>
  <c r="K12" i="2"/>
  <c r="U44" i="2"/>
  <c r="L185" i="1"/>
  <c r="L32" i="2" s="1"/>
  <c r="G177" i="1"/>
  <c r="G29" i="2" s="1"/>
  <c r="E29" i="2"/>
  <c r="L181" i="1"/>
  <c r="L31" i="2" s="1"/>
  <c r="V40" i="1"/>
  <c r="V10" i="2" s="1"/>
  <c r="M19" i="2"/>
  <c r="M69" i="2" s="1"/>
  <c r="M8" i="3" s="1"/>
  <c r="M296" i="1" s="1"/>
  <c r="F9" i="5" s="1"/>
  <c r="F236" i="1"/>
  <c r="F47" i="2" s="1"/>
  <c r="P181" i="1"/>
  <c r="P31" i="2" s="1"/>
  <c r="G200" i="1"/>
  <c r="G35" i="2" s="1"/>
  <c r="G215" i="1"/>
  <c r="G41" i="2" s="1"/>
  <c r="F287" i="1"/>
  <c r="F61" i="2" s="1"/>
  <c r="F83" i="1"/>
  <c r="F15" i="2" s="1"/>
  <c r="P200" i="1"/>
  <c r="P35" i="2" s="1"/>
  <c r="G206" i="1"/>
  <c r="G38" i="2" s="1"/>
  <c r="G185" i="1"/>
  <c r="G32" i="2" s="1"/>
  <c r="T257" i="1"/>
  <c r="T53" i="2" s="1"/>
  <c r="Q15" i="2"/>
  <c r="O27" i="2"/>
  <c r="F185" i="1"/>
  <c r="F32" i="2" s="1"/>
  <c r="P74" i="1"/>
  <c r="P14" i="2" s="1"/>
  <c r="P211" i="1"/>
  <c r="P40" i="2" s="1"/>
  <c r="N124" i="1"/>
  <c r="H2" i="2"/>
  <c r="J294" i="1"/>
  <c r="J6" i="3"/>
  <c r="G171" i="1"/>
  <c r="G28" i="2" s="1"/>
  <c r="E28" i="2"/>
  <c r="K13" i="2"/>
  <c r="K40" i="2"/>
  <c r="Q12" i="2"/>
  <c r="L218" i="1"/>
  <c r="L42" i="2" s="1"/>
  <c r="L157" i="1"/>
  <c r="L26" i="2" s="1"/>
  <c r="L124" i="1"/>
  <c r="L21" i="2" s="1"/>
  <c r="F28" i="2"/>
  <c r="F215" i="1"/>
  <c r="F41" i="2" s="1"/>
  <c r="G104" i="1"/>
  <c r="G18" i="2" s="1"/>
  <c r="R194" i="1"/>
  <c r="R34" i="2" s="1"/>
  <c r="L206" i="1"/>
  <c r="L38" i="2" s="1"/>
  <c r="G265" i="1"/>
  <c r="G55" i="2" s="1"/>
  <c r="E55" i="2"/>
  <c r="G146" i="1"/>
  <c r="G24" i="2" s="1"/>
  <c r="E24" i="2"/>
  <c r="G227" i="1"/>
  <c r="G44" i="2" s="1"/>
  <c r="N211" i="1"/>
  <c r="N40" i="2" s="1"/>
  <c r="R140" i="1"/>
  <c r="R23" i="2" s="1"/>
  <c r="R257" i="1"/>
  <c r="R53" i="2" s="1"/>
  <c r="R74" i="1"/>
  <c r="R14" i="2" s="1"/>
  <c r="G233" i="1"/>
  <c r="G46" i="2" s="1"/>
  <c r="E46" i="2"/>
  <c r="T74" i="1"/>
  <c r="T14" i="2" s="1"/>
  <c r="F91" i="1"/>
  <c r="F16" i="2" s="1"/>
  <c r="E16" i="2"/>
  <c r="I2" i="3"/>
  <c r="H2" i="5" s="1"/>
  <c r="F209" i="1"/>
  <c r="F39" i="2" s="1"/>
  <c r="E39" i="2"/>
  <c r="P218" i="1"/>
  <c r="P42" i="2" s="1"/>
  <c r="N40" i="1"/>
  <c r="N10" i="2" s="1"/>
  <c r="O57" i="2"/>
  <c r="R40" i="1"/>
  <c r="R10" i="2" s="1"/>
  <c r="L74" i="1"/>
  <c r="L14" i="2" s="1"/>
  <c r="K8" i="2"/>
  <c r="K6" i="2" s="1"/>
  <c r="K67" i="2" s="1"/>
  <c r="K6" i="3" s="1"/>
  <c r="B8" i="5" s="1"/>
  <c r="P157" i="1"/>
  <c r="P26" i="2" s="1"/>
  <c r="P257" i="1"/>
  <c r="P53" i="2" s="1"/>
  <c r="F181" i="1"/>
  <c r="F31" i="2" s="1"/>
  <c r="E31" i="2"/>
  <c r="N218" i="1"/>
  <c r="N42" i="2" s="1"/>
  <c r="P140" i="1"/>
  <c r="P23" i="2" s="1"/>
  <c r="G262" i="1"/>
  <c r="G54" i="2" s="1"/>
  <c r="E54" i="2"/>
  <c r="F21" i="2"/>
  <c r="F19" i="2" s="1"/>
  <c r="E21" i="2"/>
  <c r="G257" i="1"/>
  <c r="G53" i="2" s="1"/>
  <c r="E53" i="2"/>
  <c r="N140" i="1"/>
  <c r="N23" i="2" s="1"/>
  <c r="F211" i="1"/>
  <c r="F40" i="2" s="1"/>
  <c r="F194" i="1"/>
  <c r="F34" i="2" s="1"/>
  <c r="G155" i="1"/>
  <c r="G25" i="2" s="1"/>
  <c r="F51" i="1"/>
  <c r="F12" i="2" s="1"/>
  <c r="D58" i="2"/>
  <c r="G100" i="1"/>
  <c r="G17" i="2" s="1"/>
  <c r="G277" i="1"/>
  <c r="G58" i="2" s="1"/>
  <c r="F140" i="1"/>
  <c r="F23" i="2" s="1"/>
  <c r="G244" i="1"/>
  <c r="G51" i="2" s="1"/>
  <c r="F244" i="1"/>
  <c r="F51" i="2" s="1"/>
  <c r="F265" i="1"/>
  <c r="F55" i="2" s="1"/>
  <c r="F155" i="1"/>
  <c r="F25" i="2" s="1"/>
  <c r="G51" i="1"/>
  <c r="G12" i="2" s="1"/>
  <c r="F227" i="1"/>
  <c r="F44" i="2" s="1"/>
  <c r="G157" i="1"/>
  <c r="G26" i="2" s="1"/>
  <c r="D8" i="3"/>
  <c r="D296" i="1"/>
  <c r="V287" i="1"/>
  <c r="V61" i="2" s="1"/>
  <c r="S58" i="2"/>
  <c r="V283" i="1"/>
  <c r="V60" i="2" s="1"/>
  <c r="P287" i="1"/>
  <c r="P61" i="2" s="1"/>
  <c r="R287" i="1"/>
  <c r="R61" i="2" s="1"/>
  <c r="V277" i="1"/>
  <c r="V58" i="2" s="1"/>
  <c r="U57" i="2"/>
  <c r="U56" i="2" s="1"/>
  <c r="U74" i="2" s="1"/>
  <c r="U13" i="3" s="1"/>
  <c r="U301" i="1" s="1"/>
  <c r="P13" i="5" s="1"/>
  <c r="V177" i="1"/>
  <c r="V29" i="2" s="1"/>
  <c r="S53" i="2"/>
  <c r="T272" i="1"/>
  <c r="T57" i="2" s="1"/>
  <c r="K14" i="2"/>
  <c r="K61" i="2"/>
  <c r="G191" i="1"/>
  <c r="G33" i="2" s="1"/>
  <c r="L265" i="1"/>
  <c r="L55" i="2" s="1"/>
  <c r="P191" i="1"/>
  <c r="P33" i="2" s="1"/>
  <c r="N257" i="1"/>
  <c r="N53" i="2" s="1"/>
  <c r="V194" i="1"/>
  <c r="V34" i="2" s="1"/>
  <c r="V200" i="1"/>
  <c r="V35" i="2" s="1"/>
  <c r="D26" i="2"/>
  <c r="D22" i="2" s="1"/>
  <c r="D70" i="2" s="1"/>
  <c r="L194" i="1"/>
  <c r="L34" i="2" s="1"/>
  <c r="F231" i="1"/>
  <c r="F45" i="2" s="1"/>
  <c r="V21" i="2"/>
  <c r="T265" i="1"/>
  <c r="T55" i="2" s="1"/>
  <c r="V241" i="1"/>
  <c r="V50" i="2" s="1"/>
  <c r="S52" i="2"/>
  <c r="V244" i="1"/>
  <c r="V51" i="2" s="1"/>
  <c r="S50" i="2"/>
  <c r="N233" i="1"/>
  <c r="N46" i="2" s="1"/>
  <c r="T233" i="1"/>
  <c r="T46" i="2" s="1"/>
  <c r="V233" i="1"/>
  <c r="V46" i="2" s="1"/>
  <c r="V218" i="1"/>
  <c r="V42" i="2" s="1"/>
  <c r="S43" i="2"/>
  <c r="T218" i="1"/>
  <c r="T42" i="2" s="1"/>
  <c r="L224" i="1"/>
  <c r="L43" i="2" s="1"/>
  <c r="N224" i="1"/>
  <c r="N43" i="2" s="1"/>
  <c r="R224" i="1"/>
  <c r="R43" i="2" s="1"/>
  <c r="V211" i="1"/>
  <c r="V40" i="2" s="1"/>
  <c r="T215" i="1"/>
  <c r="T41" i="2" s="1"/>
  <c r="R211" i="1"/>
  <c r="R40" i="2" s="1"/>
  <c r="V206" i="1"/>
  <c r="V38" i="2" s="1"/>
  <c r="U35" i="2"/>
  <c r="T209" i="1"/>
  <c r="T39" i="2" s="1"/>
  <c r="S38" i="2"/>
  <c r="T200" i="1"/>
  <c r="T35" i="2" s="1"/>
  <c r="T177" i="1"/>
  <c r="T29" i="2" s="1"/>
  <c r="U34" i="2"/>
  <c r="T191" i="1"/>
  <c r="T33" i="2" s="1"/>
  <c r="S34" i="2"/>
  <c r="T171" i="1"/>
  <c r="T28" i="2" s="1"/>
  <c r="U28" i="2"/>
  <c r="Q33" i="2"/>
  <c r="V181" i="1"/>
  <c r="V31" i="2" s="1"/>
  <c r="T185" i="1"/>
  <c r="T32" i="2" s="1"/>
  <c r="U27" i="2"/>
  <c r="T157" i="1"/>
  <c r="T26" i="2" s="1"/>
  <c r="T155" i="1"/>
  <c r="T25" i="2" s="1"/>
  <c r="V155" i="1"/>
  <c r="V25" i="2" s="1"/>
  <c r="T140" i="1"/>
  <c r="T23" i="2" s="1"/>
  <c r="T104" i="1"/>
  <c r="T18" i="2" s="1"/>
  <c r="V91" i="1"/>
  <c r="V16" i="2" s="1"/>
  <c r="T146" i="1"/>
  <c r="T24" i="2" s="1"/>
  <c r="V146" i="1"/>
  <c r="V24" i="2" s="1"/>
  <c r="V140" i="1"/>
  <c r="V23" i="2" s="1"/>
  <c r="T91" i="1"/>
  <c r="T16" i="2" s="1"/>
  <c r="U19" i="2"/>
  <c r="U69" i="2" s="1"/>
  <c r="U8" i="3" s="1"/>
  <c r="U296" i="1" s="1"/>
  <c r="F13" i="5" s="1"/>
  <c r="G140" i="1"/>
  <c r="G23" i="2" s="1"/>
  <c r="V124" i="1"/>
  <c r="S19" i="2"/>
  <c r="V74" i="1"/>
  <c r="V14" i="2" s="1"/>
  <c r="P104" i="1"/>
  <c r="P18" i="2" s="1"/>
  <c r="N104" i="1"/>
  <c r="N18" i="2" s="1"/>
  <c r="R104" i="1"/>
  <c r="R18" i="2" s="1"/>
  <c r="V104" i="1"/>
  <c r="V18" i="2" s="1"/>
  <c r="T51" i="1"/>
  <c r="T12" i="2" s="1"/>
  <c r="T100" i="1"/>
  <c r="T17" i="2" s="1"/>
  <c r="V100" i="1"/>
  <c r="V17" i="2" s="1"/>
  <c r="T83" i="1"/>
  <c r="T15" i="2" s="1"/>
  <c r="S9" i="2"/>
  <c r="S14" i="2"/>
  <c r="S13" i="2"/>
  <c r="V51" i="1"/>
  <c r="V12" i="2" s="1"/>
  <c r="T13" i="1"/>
  <c r="T8" i="2" s="1"/>
  <c r="T40" i="1"/>
  <c r="T10" i="2" s="1"/>
  <c r="P51" i="1"/>
  <c r="P12" i="2" s="1"/>
  <c r="Q10" i="2"/>
  <c r="P13" i="1"/>
  <c r="P8" i="2" s="1"/>
  <c r="N13" i="1"/>
  <c r="N8" i="2" s="1"/>
  <c r="V13" i="1"/>
  <c r="V8" i="2" s="1"/>
  <c r="G13" i="1"/>
  <c r="G8" i="2" s="1"/>
  <c r="E36" i="2"/>
  <c r="E72" i="2" s="1"/>
  <c r="Q49" i="2"/>
  <c r="Q73" i="2" s="1"/>
  <c r="Q12" i="3" s="1"/>
  <c r="E30" i="2"/>
  <c r="E71" i="2" s="1"/>
  <c r="R238" i="1"/>
  <c r="R48" i="2" s="1"/>
  <c r="K49" i="2"/>
  <c r="K73" i="2" s="1"/>
  <c r="K300" i="1" s="1"/>
  <c r="L244" i="1"/>
  <c r="L51" i="2" s="1"/>
  <c r="O19" i="2"/>
  <c r="O69" i="2" s="1"/>
  <c r="O8" i="3" s="1"/>
  <c r="O296" i="1" s="1"/>
  <c r="F10" i="5" s="1"/>
  <c r="J30" i="2"/>
  <c r="J71" i="2" s="1"/>
  <c r="J22" i="2"/>
  <c r="J70" i="2" s="1"/>
  <c r="T287" i="1"/>
  <c r="T61" i="2" s="1"/>
  <c r="V6" i="1"/>
  <c r="V7" i="2" s="1"/>
  <c r="O7" i="2"/>
  <c r="O6" i="2" s="1"/>
  <c r="P6" i="2" s="1"/>
  <c r="P67" i="2" s="1"/>
  <c r="D56" i="2"/>
  <c r="D74" i="2" s="1"/>
  <c r="G218" i="1"/>
  <c r="G42" i="2" s="1"/>
  <c r="F218" i="1"/>
  <c r="F42" i="2" s="1"/>
  <c r="F37" i="2"/>
  <c r="F36" i="2" s="1"/>
  <c r="R203" i="1"/>
  <c r="R37" i="2" s="1"/>
  <c r="P203" i="1"/>
  <c r="P37" i="2" s="1"/>
  <c r="D36" i="2"/>
  <c r="T203" i="1"/>
  <c r="T37" i="2" s="1"/>
  <c r="N203" i="1"/>
  <c r="N37" i="2" s="1"/>
  <c r="V203" i="1"/>
  <c r="V37" i="2" s="1"/>
  <c r="L203" i="1"/>
  <c r="L37" i="2" s="1"/>
  <c r="F200" i="1"/>
  <c r="F35" i="2" s="1"/>
  <c r="D30" i="2"/>
  <c r="D71" i="2" s="1"/>
  <c r="J19" i="2"/>
  <c r="J69" i="2" s="1"/>
  <c r="V109" i="1"/>
  <c r="V20" i="2" s="1"/>
  <c r="R109" i="1"/>
  <c r="R20" i="2" s="1"/>
  <c r="D68" i="2"/>
  <c r="D7" i="3" s="1"/>
  <c r="V157" i="1"/>
  <c r="V26" i="2" s="1"/>
  <c r="U26" i="2"/>
  <c r="P155" i="1"/>
  <c r="P25" i="2" s="1"/>
  <c r="O25" i="2"/>
  <c r="O22" i="2" s="1"/>
  <c r="O39" i="2"/>
  <c r="P209" i="1"/>
  <c r="P39" i="2" s="1"/>
  <c r="Q39" i="2"/>
  <c r="Q36" i="2" s="1"/>
  <c r="Q72" i="2" s="1"/>
  <c r="Q11" i="3" s="1"/>
  <c r="R209" i="1"/>
  <c r="R39" i="2" s="1"/>
  <c r="N209" i="1"/>
  <c r="N39" i="2" s="1"/>
  <c r="M39" i="2"/>
  <c r="P236" i="1"/>
  <c r="P47" i="2" s="1"/>
  <c r="L236" i="1"/>
  <c r="L47" i="2" s="1"/>
  <c r="N236" i="1"/>
  <c r="N47" i="2" s="1"/>
  <c r="R236" i="1"/>
  <c r="R47" i="2" s="1"/>
  <c r="T236" i="1"/>
  <c r="T47" i="2" s="1"/>
  <c r="K58" i="2"/>
  <c r="K56" i="2" s="1"/>
  <c r="K74" i="2" s="1"/>
  <c r="K13" i="3" s="1"/>
  <c r="K301" i="1" s="1"/>
  <c r="L277" i="1"/>
  <c r="L58" i="2" s="1"/>
  <c r="U39" i="2"/>
  <c r="V209" i="1"/>
  <c r="V39" i="2" s="1"/>
  <c r="M28" i="2"/>
  <c r="N171" i="1"/>
  <c r="N28" i="2" s="1"/>
  <c r="K39" i="2"/>
  <c r="L209" i="1"/>
  <c r="L39" i="2" s="1"/>
  <c r="M58" i="2"/>
  <c r="N277" i="1"/>
  <c r="N58" i="2" s="1"/>
  <c r="V257" i="1"/>
  <c r="V53" i="2" s="1"/>
  <c r="T244" i="1"/>
  <c r="T51" i="2" s="1"/>
  <c r="N265" i="1"/>
  <c r="N55" i="2" s="1"/>
  <c r="S31" i="2"/>
  <c r="F177" i="1"/>
  <c r="F29" i="2" s="1"/>
  <c r="U13" i="2"/>
  <c r="P238" i="1"/>
  <c r="P48" i="2" s="1"/>
  <c r="F100" i="1"/>
  <c r="F17" i="2" s="1"/>
  <c r="U33" i="2"/>
  <c r="K200" i="1"/>
  <c r="T238" i="1"/>
  <c r="T48" i="2" s="1"/>
  <c r="V24" i="1"/>
  <c r="V9" i="2" s="1"/>
  <c r="L233" i="1"/>
  <c r="L46" i="2" s="1"/>
  <c r="L6" i="1"/>
  <c r="L7" i="2" s="1"/>
  <c r="P100" i="1"/>
  <c r="P17" i="2" s="1"/>
  <c r="O17" i="2"/>
  <c r="O11" i="2" s="1"/>
  <c r="T283" i="1"/>
  <c r="T60" i="2" s="1"/>
  <c r="S60" i="2"/>
  <c r="N238" i="1"/>
  <c r="N48" i="2" s="1"/>
  <c r="M48" i="2"/>
  <c r="U32" i="2"/>
  <c r="V185" i="1"/>
  <c r="V32" i="2" s="1"/>
  <c r="T231" i="1"/>
  <c r="T45" i="2" s="1"/>
  <c r="N231" i="1"/>
  <c r="N45" i="2" s="1"/>
  <c r="L231" i="1"/>
  <c r="L45" i="2" s="1"/>
  <c r="R231" i="1"/>
  <c r="R45" i="2" s="1"/>
  <c r="V231" i="1"/>
  <c r="V45" i="2" s="1"/>
  <c r="K25" i="2"/>
  <c r="L155" i="1"/>
  <c r="L25" i="2" s="1"/>
  <c r="C301" i="1"/>
  <c r="O58" i="2"/>
  <c r="O56" i="2" s="1"/>
  <c r="O74" i="2" s="1"/>
  <c r="O13" i="3" s="1"/>
  <c r="O301" i="1" s="1"/>
  <c r="P10" i="5" s="1"/>
  <c r="P277" i="1"/>
  <c r="P58" i="2" s="1"/>
  <c r="J49" i="2"/>
  <c r="J73" i="2" s="1"/>
  <c r="R262" i="1"/>
  <c r="R54" i="2" s="1"/>
  <c r="P262" i="1"/>
  <c r="P54" i="2" s="1"/>
  <c r="V262" i="1"/>
  <c r="V54" i="2" s="1"/>
  <c r="T262" i="1"/>
  <c r="T54" i="2" s="1"/>
  <c r="N262" i="1"/>
  <c r="N54" i="2" s="1"/>
  <c r="L262" i="1"/>
  <c r="L54" i="2" s="1"/>
  <c r="Q69" i="2"/>
  <c r="Q8" i="3" s="1"/>
  <c r="Q296" i="1" s="1"/>
  <c r="F11" i="5" s="1"/>
  <c r="O45" i="2"/>
  <c r="P231" i="1"/>
  <c r="P45" i="2" s="1"/>
  <c r="U41" i="2"/>
  <c r="V215" i="1"/>
  <c r="V41" i="2" s="1"/>
  <c r="K41" i="2"/>
  <c r="L215" i="1"/>
  <c r="L41" i="2" s="1"/>
  <c r="P233" i="1"/>
  <c r="P46" i="2" s="1"/>
  <c r="O46" i="2"/>
  <c r="R272" i="1"/>
  <c r="R57" i="2" s="1"/>
  <c r="Q57" i="2"/>
  <c r="M51" i="2"/>
  <c r="M49" i="2" s="1"/>
  <c r="M73" i="2" s="1"/>
  <c r="N244" i="1"/>
  <c r="N51" i="2" s="1"/>
  <c r="O43" i="2"/>
  <c r="P224" i="1"/>
  <c r="P43" i="2" s="1"/>
  <c r="M26" i="2"/>
  <c r="N157" i="1"/>
  <c r="N26" i="2" s="1"/>
  <c r="V236" i="1"/>
  <c r="V47" i="2" s="1"/>
  <c r="U47" i="2"/>
  <c r="D67" i="2"/>
  <c r="T211" i="1"/>
  <c r="T40" i="2" s="1"/>
  <c r="J59" i="2"/>
  <c r="F60" i="1"/>
  <c r="F13" i="2" s="1"/>
  <c r="G194" i="1"/>
  <c r="G34" i="2" s="1"/>
  <c r="V224" i="1"/>
  <c r="V43" i="2" s="1"/>
  <c r="U52" i="2"/>
  <c r="F104" i="1"/>
  <c r="F18" i="2" s="1"/>
  <c r="K19" i="2"/>
  <c r="O185" i="1"/>
  <c r="D49" i="2"/>
  <c r="D73" i="2" s="1"/>
  <c r="Q60" i="2"/>
  <c r="T109" i="1"/>
  <c r="T20" i="2" s="1"/>
  <c r="P40" i="1"/>
  <c r="P10" i="2" s="1"/>
  <c r="N194" i="1"/>
  <c r="N34" i="2" s="1"/>
  <c r="S22" i="2"/>
  <c r="E19" i="2"/>
  <c r="Q185" i="1"/>
  <c r="R13" i="1"/>
  <c r="R8" i="2" s="1"/>
  <c r="Q8" i="2"/>
  <c r="Q6" i="2" s="1"/>
  <c r="R218" i="1"/>
  <c r="R42" i="2" s="1"/>
  <c r="M35" i="2"/>
  <c r="T166" i="1"/>
  <c r="T27" i="2" s="1"/>
  <c r="U10" i="2"/>
  <c r="U6" i="2" s="1"/>
  <c r="L238" i="1"/>
  <c r="L48" i="2" s="1"/>
  <c r="S7" i="2"/>
  <c r="V238" i="1"/>
  <c r="V48" i="2" s="1"/>
  <c r="N109" i="1"/>
  <c r="N20" i="2" s="1"/>
  <c r="L257" i="1"/>
  <c r="L53" i="2" s="1"/>
  <c r="F146" i="1"/>
  <c r="F24" i="2" s="1"/>
  <c r="E22" i="2"/>
  <c r="E70" i="2" s="1"/>
  <c r="T124" i="1"/>
  <c r="N287" i="1"/>
  <c r="N61" i="2" s="1"/>
  <c r="P109" i="1"/>
  <c r="P20" i="2" s="1"/>
  <c r="L109" i="1"/>
  <c r="L20" i="2" s="1"/>
  <c r="V83" i="1"/>
  <c r="V15" i="2" s="1"/>
  <c r="T227" i="1"/>
  <c r="T44" i="2" s="1"/>
  <c r="N191" i="1"/>
  <c r="N33" i="2" s="1"/>
  <c r="M33" i="2"/>
  <c r="E67" i="2"/>
  <c r="E56" i="2"/>
  <c r="E74" i="2" s="1"/>
  <c r="E13" i="3" s="1"/>
  <c r="E301" i="1" s="1"/>
  <c r="G287" i="1"/>
  <c r="G61" i="2" s="1"/>
  <c r="Q26" i="2"/>
  <c r="Q22" i="2" s="1"/>
  <c r="R157" i="1"/>
  <c r="R26" i="2" s="1"/>
  <c r="G231" i="1"/>
  <c r="G45" i="2" s="1"/>
  <c r="U17" i="2"/>
  <c r="L24" i="1"/>
  <c r="L9" i="2" s="1"/>
  <c r="F6" i="1"/>
  <c r="F7" i="2" s="1"/>
  <c r="F6" i="2" s="1"/>
  <c r="G6" i="1"/>
  <c r="G7" i="2" s="1"/>
  <c r="F49" i="2" l="1"/>
  <c r="H15" i="3"/>
  <c r="F11" i="2"/>
  <c r="F30" i="2"/>
  <c r="F22" i="2"/>
  <c r="G6" i="2"/>
  <c r="Q11" i="2"/>
  <c r="Q68" i="2" s="1"/>
  <c r="Q295" i="1" s="1"/>
  <c r="D11" i="5" s="1"/>
  <c r="E49" i="2"/>
  <c r="E73" i="2" s="1"/>
  <c r="E300" i="1" s="1"/>
  <c r="E11" i="2"/>
  <c r="G11" i="2" s="1"/>
  <c r="G68" i="2" s="1"/>
  <c r="U11" i="2"/>
  <c r="S11" i="2"/>
  <c r="C15" i="3"/>
  <c r="C303" i="1"/>
  <c r="E9" i="3"/>
  <c r="E297" i="1"/>
  <c r="J9" i="3"/>
  <c r="J297" i="1"/>
  <c r="J8" i="3"/>
  <c r="J296" i="1"/>
  <c r="J10" i="3"/>
  <c r="J298" i="1"/>
  <c r="E11" i="3"/>
  <c r="E299" i="1"/>
  <c r="E10" i="3"/>
  <c r="E298" i="1"/>
  <c r="F69" i="2"/>
  <c r="F8" i="3" s="1"/>
  <c r="E69" i="2"/>
  <c r="J12" i="3"/>
  <c r="J300" i="1"/>
  <c r="E294" i="1"/>
  <c r="E6" i="3"/>
  <c r="D294" i="1"/>
  <c r="D6" i="3"/>
  <c r="D9" i="3"/>
  <c r="D297" i="1"/>
  <c r="D298" i="1"/>
  <c r="D10" i="3"/>
  <c r="D13" i="3"/>
  <c r="D301" i="1" s="1"/>
  <c r="D300" i="1"/>
  <c r="D12" i="3"/>
  <c r="K294" i="1"/>
  <c r="T19" i="2"/>
  <c r="T69" i="2" s="1"/>
  <c r="T8" i="3" s="1"/>
  <c r="T296" i="1" s="1"/>
  <c r="J68" i="2"/>
  <c r="S49" i="2"/>
  <c r="T49" i="2" s="1"/>
  <c r="T73" i="2" s="1"/>
  <c r="S36" i="2"/>
  <c r="S72" i="2" s="1"/>
  <c r="S299" i="1" s="1"/>
  <c r="L12" i="5" s="1"/>
  <c r="Q299" i="1"/>
  <c r="L11" i="5" s="1"/>
  <c r="F72" i="2"/>
  <c r="S30" i="2"/>
  <c r="T30" i="2" s="1"/>
  <c r="T71" i="2" s="1"/>
  <c r="T10" i="3" s="1"/>
  <c r="K12" i="5" s="1"/>
  <c r="U22" i="2"/>
  <c r="V22" i="2" s="1"/>
  <c r="V70" i="2" s="1"/>
  <c r="V297" i="1" s="1"/>
  <c r="T22" i="2"/>
  <c r="T70" i="2" s="1"/>
  <c r="T9" i="3" s="1"/>
  <c r="I12" i="5" s="1"/>
  <c r="S69" i="2"/>
  <c r="S8" i="3" s="1"/>
  <c r="S296" i="1" s="1"/>
  <c r="F12" i="5" s="1"/>
  <c r="S6" i="2"/>
  <c r="S67" i="2" s="1"/>
  <c r="O67" i="2"/>
  <c r="O6" i="3" s="1"/>
  <c r="L6" i="2"/>
  <c r="L67" i="2" s="1"/>
  <c r="G30" i="2"/>
  <c r="G71" i="2" s="1"/>
  <c r="F71" i="2"/>
  <c r="Q300" i="1"/>
  <c r="N11" i="5" s="1"/>
  <c r="J36" i="2"/>
  <c r="J72" i="2" s="1"/>
  <c r="M22" i="2"/>
  <c r="N22" i="2" s="1"/>
  <c r="N70" i="2" s="1"/>
  <c r="R19" i="2"/>
  <c r="R69" i="2" s="1"/>
  <c r="R8" i="3" s="1"/>
  <c r="R296" i="1" s="1"/>
  <c r="I71" i="2"/>
  <c r="P19" i="2"/>
  <c r="P69" i="2" s="1"/>
  <c r="P8" i="3" s="1"/>
  <c r="P296" i="1" s="1"/>
  <c r="P8" i="5"/>
  <c r="K12" i="3"/>
  <c r="N8" i="5" s="1"/>
  <c r="K36" i="2"/>
  <c r="K72" i="2" s="1"/>
  <c r="K11" i="3" s="1"/>
  <c r="L8" i="5" s="1"/>
  <c r="M30" i="2"/>
  <c r="M71" i="2" s="1"/>
  <c r="F67" i="2"/>
  <c r="N19" i="2"/>
  <c r="N69" i="2" s="1"/>
  <c r="N8" i="3" s="1"/>
  <c r="U30" i="2"/>
  <c r="V30" i="2" s="1"/>
  <c r="V71" i="2" s="1"/>
  <c r="V10" i="3" s="1"/>
  <c r="K13" i="5" s="1"/>
  <c r="V19" i="2"/>
  <c r="V69" i="2" s="1"/>
  <c r="V8" i="3" s="1"/>
  <c r="V296" i="1" s="1"/>
  <c r="M36" i="2"/>
  <c r="M72" i="2" s="1"/>
  <c r="U36" i="2"/>
  <c r="U72" i="2" s="1"/>
  <c r="U299" i="1" s="1"/>
  <c r="L13" i="5" s="1"/>
  <c r="O36" i="2"/>
  <c r="O72" i="2" s="1"/>
  <c r="O299" i="1" s="1"/>
  <c r="L10" i="5" s="1"/>
  <c r="S70" i="2"/>
  <c r="S297" i="1" s="1"/>
  <c r="H12" i="5" s="1"/>
  <c r="M68" i="2"/>
  <c r="M7" i="3" s="1"/>
  <c r="F73" i="2"/>
  <c r="G36" i="2"/>
  <c r="G72" i="2" s="1"/>
  <c r="D72" i="2"/>
  <c r="D295" i="1"/>
  <c r="L177" i="1"/>
  <c r="L29" i="2" s="1"/>
  <c r="K29" i="2"/>
  <c r="O70" i="2"/>
  <c r="P22" i="2"/>
  <c r="P70" i="2" s="1"/>
  <c r="K35" i="2"/>
  <c r="K30" i="2" s="1"/>
  <c r="L200" i="1"/>
  <c r="L35" i="2" s="1"/>
  <c r="L100" i="1"/>
  <c r="L17" i="2" s="1"/>
  <c r="K17" i="2"/>
  <c r="P294" i="1"/>
  <c r="P6" i="3"/>
  <c r="C10" i="5" s="1"/>
  <c r="N6" i="2"/>
  <c r="N67" i="2" s="1"/>
  <c r="M67" i="2"/>
  <c r="Q56" i="2"/>
  <c r="V265" i="1"/>
  <c r="V55" i="2" s="1"/>
  <c r="U55" i="2"/>
  <c r="U49" i="2" s="1"/>
  <c r="P241" i="1"/>
  <c r="P50" i="2" s="1"/>
  <c r="O50" i="2"/>
  <c r="O49" i="2" s="1"/>
  <c r="O73" i="2" s="1"/>
  <c r="O68" i="2"/>
  <c r="R185" i="1"/>
  <c r="R32" i="2" s="1"/>
  <c r="Q32" i="2"/>
  <c r="Q30" i="2" s="1"/>
  <c r="O32" i="2"/>
  <c r="O30" i="2" s="1"/>
  <c r="P185" i="1"/>
  <c r="P32" i="2" s="1"/>
  <c r="K18" i="2"/>
  <c r="L104" i="1"/>
  <c r="L18" i="2" s="1"/>
  <c r="K27" i="2"/>
  <c r="L166" i="1"/>
  <c r="L27" i="2" s="1"/>
  <c r="M300" i="1"/>
  <c r="N9" i="5" s="1"/>
  <c r="M12" i="3"/>
  <c r="I69" i="2"/>
  <c r="G19" i="2"/>
  <c r="G69" i="2" s="1"/>
  <c r="L19" i="2"/>
  <c r="L69" i="2" s="1"/>
  <c r="L8" i="3" s="1"/>
  <c r="K69" i="2"/>
  <c r="K8" i="3" s="1"/>
  <c r="V279" i="1"/>
  <c r="V59" i="2" s="1"/>
  <c r="L279" i="1"/>
  <c r="L59" i="2" s="1"/>
  <c r="R279" i="1"/>
  <c r="R59" i="2" s="1"/>
  <c r="P279" i="1"/>
  <c r="P59" i="2" s="1"/>
  <c r="J56" i="2"/>
  <c r="S59" i="2"/>
  <c r="S56" i="2" s="1"/>
  <c r="T279" i="1"/>
  <c r="T59" i="2" s="1"/>
  <c r="M59" i="2"/>
  <c r="M56" i="2" s="1"/>
  <c r="M74" i="2" s="1"/>
  <c r="M13" i="3" s="1"/>
  <c r="M301" i="1" s="1"/>
  <c r="P9" i="5" s="1"/>
  <c r="N279" i="1"/>
  <c r="N59" i="2" s="1"/>
  <c r="G56" i="2"/>
  <c r="O294" i="1"/>
  <c r="B10" i="5" s="1"/>
  <c r="I67" i="2"/>
  <c r="Q67" i="2"/>
  <c r="R6" i="2"/>
  <c r="R67" i="2" s="1"/>
  <c r="I70" i="2"/>
  <c r="G22" i="2"/>
  <c r="G70" i="2" s="1"/>
  <c r="F70" i="2"/>
  <c r="R49" i="2"/>
  <c r="R73" i="2" s="1"/>
  <c r="N49" i="2"/>
  <c r="N73" i="2" s="1"/>
  <c r="I73" i="2"/>
  <c r="V6" i="2"/>
  <c r="V67" i="2" s="1"/>
  <c r="U67" i="2"/>
  <c r="G67" i="2"/>
  <c r="L49" i="2"/>
  <c r="L73" i="2" s="1"/>
  <c r="Q70" i="2"/>
  <c r="R22" i="2"/>
  <c r="R70" i="2" s="1"/>
  <c r="K11" i="2" l="1"/>
  <c r="E12" i="3"/>
  <c r="F68" i="2"/>
  <c r="F7" i="3" s="1"/>
  <c r="G49" i="2"/>
  <c r="G73" i="2" s="1"/>
  <c r="G300" i="1" s="1"/>
  <c r="E68" i="2"/>
  <c r="F296" i="1"/>
  <c r="J74" i="2"/>
  <c r="J13" i="3" s="1"/>
  <c r="J301" i="1" s="1"/>
  <c r="I8" i="3"/>
  <c r="I296" i="1"/>
  <c r="I298" i="1"/>
  <c r="I10" i="3"/>
  <c r="I12" i="3"/>
  <c r="I300" i="1"/>
  <c r="I294" i="1"/>
  <c r="I6" i="3"/>
  <c r="I9" i="3"/>
  <c r="I297" i="1"/>
  <c r="E296" i="1"/>
  <c r="E8" i="3"/>
  <c r="J11" i="3"/>
  <c r="J299" i="1"/>
  <c r="J7" i="3"/>
  <c r="J295" i="1"/>
  <c r="G9" i="3"/>
  <c r="G297" i="1"/>
  <c r="G6" i="3"/>
  <c r="G294" i="1"/>
  <c r="G7" i="3"/>
  <c r="G295" i="1"/>
  <c r="F12" i="3"/>
  <c r="F300" i="1"/>
  <c r="G8" i="3"/>
  <c r="G296" i="1"/>
  <c r="F11" i="3"/>
  <c r="F299" i="1"/>
  <c r="G11" i="3"/>
  <c r="G299" i="1"/>
  <c r="F9" i="3"/>
  <c r="F297" i="1"/>
  <c r="F74" i="2"/>
  <c r="F13" i="3" s="1"/>
  <c r="F301" i="1" s="1"/>
  <c r="D299" i="1"/>
  <c r="D11" i="3"/>
  <c r="F294" i="1"/>
  <c r="F6" i="3"/>
  <c r="F10" i="3"/>
  <c r="F298" i="1"/>
  <c r="D76" i="2"/>
  <c r="F295" i="1"/>
  <c r="G74" i="2"/>
  <c r="G13" i="3" s="1"/>
  <c r="G301" i="1" s="1"/>
  <c r="G10" i="3"/>
  <c r="G298" i="1"/>
  <c r="S11" i="3"/>
  <c r="P11" i="2"/>
  <c r="P68" i="2" s="1"/>
  <c r="P7" i="3" s="1"/>
  <c r="E10" i="5" s="1"/>
  <c r="G12" i="5"/>
  <c r="R11" i="2"/>
  <c r="R68" i="2" s="1"/>
  <c r="R7" i="3" s="1"/>
  <c r="E11" i="5" s="1"/>
  <c r="I68" i="2"/>
  <c r="V11" i="2"/>
  <c r="V68" i="2" s="1"/>
  <c r="V295" i="1" s="1"/>
  <c r="T11" i="2"/>
  <c r="T68" i="2" s="1"/>
  <c r="T295" i="1" s="1"/>
  <c r="N11" i="2"/>
  <c r="N68" i="2" s="1"/>
  <c r="N295" i="1" s="1"/>
  <c r="S73" i="2"/>
  <c r="S300" i="1" s="1"/>
  <c r="N12" i="5" s="1"/>
  <c r="O11" i="3"/>
  <c r="T36" i="2"/>
  <c r="T72" i="2" s="1"/>
  <c r="T299" i="1" s="1"/>
  <c r="R36" i="2"/>
  <c r="R72" i="2" s="1"/>
  <c r="R11" i="3" s="1"/>
  <c r="M11" i="5" s="1"/>
  <c r="I72" i="2"/>
  <c r="N36" i="2"/>
  <c r="N72" i="2" s="1"/>
  <c r="N299" i="1" s="1"/>
  <c r="T298" i="1"/>
  <c r="S71" i="2"/>
  <c r="S10" i="3" s="1"/>
  <c r="N30" i="2"/>
  <c r="N71" i="2" s="1"/>
  <c r="N10" i="3" s="1"/>
  <c r="K9" i="5" s="1"/>
  <c r="U70" i="2"/>
  <c r="U9" i="3" s="1"/>
  <c r="T297" i="1"/>
  <c r="V9" i="3"/>
  <c r="I13" i="5" s="1"/>
  <c r="S9" i="3"/>
  <c r="Q7" i="3"/>
  <c r="S68" i="2"/>
  <c r="S7" i="3" s="1"/>
  <c r="T6" i="2"/>
  <c r="T67" i="2" s="1"/>
  <c r="T294" i="1" s="1"/>
  <c r="U68" i="2"/>
  <c r="U295" i="1" s="1"/>
  <c r="D13" i="5" s="1"/>
  <c r="M295" i="1"/>
  <c r="D9" i="5" s="1"/>
  <c r="L294" i="1"/>
  <c r="L6" i="3"/>
  <c r="C8" i="5" s="1"/>
  <c r="G11" i="5"/>
  <c r="V36" i="2"/>
  <c r="V72" i="2" s="1"/>
  <c r="V11" i="3" s="1"/>
  <c r="M13" i="5" s="1"/>
  <c r="M70" i="2"/>
  <c r="M297" i="1" s="1"/>
  <c r="H9" i="5" s="1"/>
  <c r="U71" i="2"/>
  <c r="U10" i="3" s="1"/>
  <c r="U11" i="3"/>
  <c r="L11" i="2"/>
  <c r="L68" i="2" s="1"/>
  <c r="L7" i="3" s="1"/>
  <c r="E8" i="5" s="1"/>
  <c r="G13" i="5"/>
  <c r="G10" i="5"/>
  <c r="K299" i="1"/>
  <c r="L36" i="2"/>
  <c r="L72" i="2" s="1"/>
  <c r="L299" i="1" s="1"/>
  <c r="L30" i="2"/>
  <c r="L71" i="2" s="1"/>
  <c r="K71" i="2"/>
  <c r="K22" i="2"/>
  <c r="K70" i="2" s="1"/>
  <c r="V298" i="1"/>
  <c r="G9" i="5"/>
  <c r="N296" i="1"/>
  <c r="U73" i="2"/>
  <c r="U300" i="1" s="1"/>
  <c r="N13" i="5" s="1"/>
  <c r="V49" i="2"/>
  <c r="V73" i="2" s="1"/>
  <c r="V300" i="1" s="1"/>
  <c r="P49" i="2"/>
  <c r="P73" i="2" s="1"/>
  <c r="P300" i="1" s="1"/>
  <c r="P36" i="2"/>
  <c r="P72" i="2" s="1"/>
  <c r="P299" i="1" s="1"/>
  <c r="P9" i="3"/>
  <c r="I10" i="5" s="1"/>
  <c r="P297" i="1"/>
  <c r="O297" i="1"/>
  <c r="H10" i="5" s="1"/>
  <c r="O9" i="3"/>
  <c r="S74" i="2"/>
  <c r="S13" i="3" s="1"/>
  <c r="S301" i="1" s="1"/>
  <c r="P12" i="5" s="1"/>
  <c r="T56" i="2"/>
  <c r="T74" i="2" s="1"/>
  <c r="T13" i="3" s="1"/>
  <c r="O300" i="1"/>
  <c r="N10" i="5" s="1"/>
  <c r="O12" i="3"/>
  <c r="F8" i="5"/>
  <c r="K296" i="1"/>
  <c r="G8" i="5"/>
  <c r="L296" i="1"/>
  <c r="N9" i="3"/>
  <c r="I9" i="5" s="1"/>
  <c r="N297" i="1"/>
  <c r="P30" i="2"/>
  <c r="P71" i="2" s="1"/>
  <c r="O71" i="2"/>
  <c r="M294" i="1"/>
  <c r="B9" i="5" s="1"/>
  <c r="M6" i="3"/>
  <c r="R30" i="2"/>
  <c r="R71" i="2" s="1"/>
  <c r="Q71" i="2"/>
  <c r="N294" i="1"/>
  <c r="N6" i="3"/>
  <c r="C9" i="5" s="1"/>
  <c r="N56" i="2"/>
  <c r="N74" i="2" s="1"/>
  <c r="N13" i="3" s="1"/>
  <c r="V56" i="2"/>
  <c r="V74" i="2" s="1"/>
  <c r="V13" i="3" s="1"/>
  <c r="L56" i="2"/>
  <c r="L74" i="2" s="1"/>
  <c r="L13" i="3" s="1"/>
  <c r="P56" i="2"/>
  <c r="P74" i="2" s="1"/>
  <c r="P13" i="3" s="1"/>
  <c r="Q74" i="2"/>
  <c r="Q13" i="3" s="1"/>
  <c r="Q301" i="1" s="1"/>
  <c r="P11" i="5" s="1"/>
  <c r="R56" i="2"/>
  <c r="R74" i="2" s="1"/>
  <c r="R13" i="3" s="1"/>
  <c r="O7" i="3"/>
  <c r="O295" i="1"/>
  <c r="D10" i="5" s="1"/>
  <c r="U294" i="1"/>
  <c r="B13" i="5" s="1"/>
  <c r="U6" i="3"/>
  <c r="Q6" i="3"/>
  <c r="Q294" i="1"/>
  <c r="B11" i="5" s="1"/>
  <c r="S6" i="3"/>
  <c r="S294" i="1"/>
  <c r="B12" i="5" s="1"/>
  <c r="Q297" i="1"/>
  <c r="H11" i="5" s="1"/>
  <c r="Q9" i="3"/>
  <c r="L12" i="3"/>
  <c r="O8" i="5" s="1"/>
  <c r="L300" i="1"/>
  <c r="V294" i="1"/>
  <c r="V6" i="3"/>
  <c r="C13" i="5" s="1"/>
  <c r="N300" i="1"/>
  <c r="N12" i="3"/>
  <c r="O9" i="5" s="1"/>
  <c r="M299" i="1"/>
  <c r="L9" i="5" s="1"/>
  <c r="M11" i="3"/>
  <c r="M10" i="3"/>
  <c r="M298" i="1"/>
  <c r="J9" i="5" s="1"/>
  <c r="R297" i="1"/>
  <c r="R9" i="3"/>
  <c r="I11" i="5" s="1"/>
  <c r="T300" i="1"/>
  <c r="T12" i="3"/>
  <c r="O12" i="5" s="1"/>
  <c r="R12" i="3"/>
  <c r="O11" i="5" s="1"/>
  <c r="R300" i="1"/>
  <c r="R6" i="3"/>
  <c r="C11" i="5" s="1"/>
  <c r="R294" i="1"/>
  <c r="G12" i="3" l="1"/>
  <c r="F76" i="2"/>
  <c r="F303" i="1" s="1"/>
  <c r="J76" i="2"/>
  <c r="J15" i="3" s="1"/>
  <c r="E7" i="3"/>
  <c r="E295" i="1"/>
  <c r="E76" i="2"/>
  <c r="G76" i="2" s="1"/>
  <c r="P295" i="1"/>
  <c r="J303" i="1"/>
  <c r="I11" i="3"/>
  <c r="I299" i="1"/>
  <c r="I7" i="3"/>
  <c r="I295" i="1"/>
  <c r="I74" i="2"/>
  <c r="I13" i="3" s="1"/>
  <c r="I301" i="1" s="1"/>
  <c r="D303" i="1"/>
  <c r="D15" i="3"/>
  <c r="R299" i="1"/>
  <c r="N298" i="1"/>
  <c r="M9" i="3"/>
  <c r="V7" i="3"/>
  <c r="E13" i="5" s="1"/>
  <c r="S12" i="3"/>
  <c r="T7" i="3"/>
  <c r="E12" i="5" s="1"/>
  <c r="R295" i="1"/>
  <c r="N7" i="3"/>
  <c r="E9" i="5" s="1"/>
  <c r="M76" i="2"/>
  <c r="M303" i="1" s="1"/>
  <c r="T11" i="3"/>
  <c r="M12" i="5" s="1"/>
  <c r="V299" i="1"/>
  <c r="N11" i="3"/>
  <c r="M9" i="5" s="1"/>
  <c r="S298" i="1"/>
  <c r="J12" i="5" s="1"/>
  <c r="U297" i="1"/>
  <c r="H13" i="5" s="1"/>
  <c r="S295" i="1"/>
  <c r="D12" i="5" s="1"/>
  <c r="U7" i="3"/>
  <c r="T6" i="3"/>
  <c r="C12" i="5" s="1"/>
  <c r="L295" i="1"/>
  <c r="P11" i="3"/>
  <c r="M10" i="5" s="1"/>
  <c r="V12" i="3"/>
  <c r="O13" i="5" s="1"/>
  <c r="U298" i="1"/>
  <c r="J13" i="5" s="1"/>
  <c r="L11" i="3"/>
  <c r="M8" i="5" s="1"/>
  <c r="U12" i="3"/>
  <c r="L22" i="2"/>
  <c r="L70" i="2" s="1"/>
  <c r="L297" i="1" s="1"/>
  <c r="U76" i="2"/>
  <c r="U15" i="3" s="1"/>
  <c r="R13" i="5" s="1"/>
  <c r="K68" i="2"/>
  <c r="K298" i="1"/>
  <c r="K10" i="3"/>
  <c r="J8" i="5" s="1"/>
  <c r="L298" i="1"/>
  <c r="L10" i="3"/>
  <c r="K8" i="5" s="1"/>
  <c r="P12" i="3"/>
  <c r="O10" i="5" s="1"/>
  <c r="S76" i="2"/>
  <c r="S15" i="3" s="1"/>
  <c r="R12" i="5" s="1"/>
  <c r="Q76" i="2"/>
  <c r="Q303" i="1" s="1"/>
  <c r="P301" i="1"/>
  <c r="Q10" i="5"/>
  <c r="Q298" i="1"/>
  <c r="J11" i="5" s="1"/>
  <c r="Q10" i="3"/>
  <c r="K9" i="3"/>
  <c r="H8" i="5" s="1"/>
  <c r="K297" i="1"/>
  <c r="Q8" i="5"/>
  <c r="L301" i="1"/>
  <c r="R10" i="3"/>
  <c r="K11" i="5" s="1"/>
  <c r="R298" i="1"/>
  <c r="Q11" i="5"/>
  <c r="R301" i="1"/>
  <c r="Q13" i="5"/>
  <c r="V301" i="1"/>
  <c r="O298" i="1"/>
  <c r="J10" i="5" s="1"/>
  <c r="O10" i="3"/>
  <c r="O76" i="2"/>
  <c r="P298" i="1"/>
  <c r="P10" i="3"/>
  <c r="K10" i="5" s="1"/>
  <c r="T301" i="1"/>
  <c r="Q12" i="5"/>
  <c r="N301" i="1"/>
  <c r="Q9" i="5"/>
  <c r="F15" i="3" l="1"/>
  <c r="H78" i="2"/>
  <c r="E15" i="3"/>
  <c r="H17" i="3" s="1"/>
  <c r="E303" i="1"/>
  <c r="H306" i="1" s="1"/>
  <c r="G16" i="5" s="1"/>
  <c r="K7" i="3"/>
  <c r="D8" i="5" s="1"/>
  <c r="I76" i="2"/>
  <c r="H19" i="3"/>
  <c r="G303" i="1"/>
  <c r="G15" i="3"/>
  <c r="M15" i="3"/>
  <c r="R9" i="5" s="1"/>
  <c r="U303" i="1"/>
  <c r="L9" i="3"/>
  <c r="I8" i="5" s="1"/>
  <c r="Q15" i="3"/>
  <c r="R11" i="5" s="1"/>
  <c r="K76" i="2"/>
  <c r="K303" i="1" s="1"/>
  <c r="K295" i="1"/>
  <c r="S303" i="1"/>
  <c r="N76" i="2"/>
  <c r="N303" i="1" s="1"/>
  <c r="H308" i="1"/>
  <c r="H80" i="2" s="1"/>
  <c r="V76" i="2"/>
  <c r="V15" i="3" s="1"/>
  <c r="S13" i="5" s="1"/>
  <c r="T76" i="2"/>
  <c r="T303" i="1" s="1"/>
  <c r="R76" i="2"/>
  <c r="R303" i="1" s="1"/>
  <c r="P76" i="2"/>
  <c r="P15" i="3" s="1"/>
  <c r="S10" i="5" s="1"/>
  <c r="O15" i="3"/>
  <c r="R10" i="5" s="1"/>
  <c r="O303" i="1"/>
  <c r="I303" i="1" l="1"/>
  <c r="I15" i="3"/>
  <c r="K15" i="3"/>
  <c r="R8" i="5" s="1"/>
  <c r="L76" i="2"/>
  <c r="L303" i="1" s="1"/>
  <c r="G18" i="5"/>
  <c r="V303" i="1"/>
  <c r="N15" i="3"/>
  <c r="S9" i="5" s="1"/>
  <c r="T15" i="3"/>
  <c r="S12" i="5" s="1"/>
  <c r="R15" i="3"/>
  <c r="S11" i="5" s="1"/>
  <c r="P303" i="1"/>
  <c r="L15" i="3" l="1"/>
  <c r="S8" i="5" s="1"/>
</calcChain>
</file>

<file path=xl/sharedStrings.xml><?xml version="1.0" encoding="utf-8"?>
<sst xmlns="http://schemas.openxmlformats.org/spreadsheetml/2006/main" count="1979" uniqueCount="316">
  <si>
    <t>Section</t>
  </si>
  <si>
    <t>Commune</t>
  </si>
  <si>
    <t>Bureau de vote</t>
  </si>
  <si>
    <t>%</t>
  </si>
  <si>
    <t>Première section des îles du vent</t>
  </si>
  <si>
    <t>Arue</t>
  </si>
  <si>
    <t>Moorea-Maiao</t>
  </si>
  <si>
    <t>Pirae</t>
  </si>
  <si>
    <t>Hitia'a O Te ra</t>
  </si>
  <si>
    <t>Papara</t>
  </si>
  <si>
    <t>Taiarapu-Est</t>
  </si>
  <si>
    <t>Taiarapu-Ouest</t>
  </si>
  <si>
    <t>Troisième section des îles du vent</t>
  </si>
  <si>
    <t>Punaauia</t>
  </si>
  <si>
    <t>Section des îles sous le vent</t>
  </si>
  <si>
    <t>Bora-Bora</t>
  </si>
  <si>
    <t>Tahaa</t>
  </si>
  <si>
    <t>Taputapuatea</t>
  </si>
  <si>
    <t>Tumaraa</t>
  </si>
  <si>
    <t>Anaa</t>
  </si>
  <si>
    <t>Reao</t>
  </si>
  <si>
    <t>Tatakoto</t>
  </si>
  <si>
    <t>Tureia</t>
  </si>
  <si>
    <t>Fatu Hiva</t>
  </si>
  <si>
    <t>Hiva Oa</t>
  </si>
  <si>
    <t>Nuku Hiva</t>
  </si>
  <si>
    <t>Tahuata</t>
  </si>
  <si>
    <t>PIRAE</t>
  </si>
  <si>
    <t>HITIA'A O TE RA</t>
  </si>
  <si>
    <t>MAHINA</t>
  </si>
  <si>
    <t>PAEA</t>
  </si>
  <si>
    <t>PAPARA</t>
  </si>
  <si>
    <t>TAIARAPU-EST</t>
  </si>
  <si>
    <t>TAIARAPU-OUEST</t>
  </si>
  <si>
    <t>TEVA I UTA</t>
  </si>
  <si>
    <t>FAA'A</t>
  </si>
  <si>
    <t>PUNAAUIA</t>
  </si>
  <si>
    <t>BORA-BORA</t>
  </si>
  <si>
    <t>HUAHINE</t>
  </si>
  <si>
    <t>MAUPITI</t>
  </si>
  <si>
    <t>TAHA'A</t>
  </si>
  <si>
    <t>TAPUTAPUATEA</t>
  </si>
  <si>
    <t>TUMARAA</t>
  </si>
  <si>
    <t>UTUROA</t>
  </si>
  <si>
    <t>ARUTUA</t>
  </si>
  <si>
    <t>FAKARAVA</t>
  </si>
  <si>
    <t>MANIHI</t>
  </si>
  <si>
    <t>RANGIROA</t>
  </si>
  <si>
    <t>TAKAROA</t>
  </si>
  <si>
    <t>ANAA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</si>
  <si>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</si>
  <si>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</si>
  <si>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</si>
  <si>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</si>
  <si>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</si>
  <si>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</si>
  <si>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</si>
  <si>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</si>
  <si>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REAO</t>
  </si>
  <si>
    <t>TATAKOTO</t>
  </si>
  <si>
    <t>TUREIA</t>
  </si>
  <si>
    <t>FATU HIVA</t>
  </si>
  <si>
    <t>HIVA OA</t>
  </si>
  <si>
    <t>NUKU HIVA</t>
  </si>
  <si>
    <t>TAHUATA</t>
  </si>
  <si>
    <t>UA HUKA</t>
  </si>
  <si>
    <t>UA POU</t>
  </si>
  <si>
    <t>RAIVAVAE</t>
  </si>
  <si>
    <t>RAPA</t>
  </si>
  <si>
    <t>RIMATARA</t>
  </si>
  <si>
    <t>RURUTU</t>
  </si>
  <si>
    <t>TUBUAI</t>
  </si>
  <si>
    <t>Abstention</t>
  </si>
  <si>
    <t>Taux participation</t>
  </si>
  <si>
    <t>Voix Obtenues</t>
  </si>
  <si>
    <t>Deuxième section des îles du vent</t>
  </si>
  <si>
    <t>Communes</t>
  </si>
  <si>
    <t>Nb de Bureau de vote</t>
  </si>
  <si>
    <t>Nb. Exprimes</t>
  </si>
  <si>
    <t>Nb de Communes</t>
  </si>
  <si>
    <t>SECTION DES ÎLES SOUS LE VENT</t>
  </si>
  <si>
    <t>Nb. bureaux de vote</t>
  </si>
  <si>
    <t>CIRCONSCRIPTION POLYNESIE FRANÇAISE</t>
  </si>
  <si>
    <t>Nb de bureaux de vote saisis</t>
  </si>
  <si>
    <t xml:space="preserve"> Nb. inscrits</t>
  </si>
  <si>
    <t>Nb. Votants</t>
  </si>
  <si>
    <t>par section et circonscription</t>
  </si>
  <si>
    <t>Sections</t>
  </si>
  <si>
    <t>1ère section des îles du vent</t>
  </si>
  <si>
    <t>2ème SECTION DES ÎLES DU VENT</t>
  </si>
  <si>
    <t>2ème section des îles du vent</t>
  </si>
  <si>
    <t>3ème section des îles du vent</t>
  </si>
  <si>
    <t>Section des Tuamotu Ouest</t>
  </si>
  <si>
    <t>Section des îles Sous-le-vent</t>
  </si>
  <si>
    <t>Section des Tuamotu Est et Gambier</t>
  </si>
  <si>
    <t>Section des Marquises</t>
  </si>
  <si>
    <t>Section des Australes</t>
  </si>
  <si>
    <t>SECTION DES TUAMOTU OUEST</t>
  </si>
  <si>
    <t>SECTION DES TUAMOTU EST ET GAMBIER</t>
  </si>
  <si>
    <t>SECTION DES MARQUISES</t>
  </si>
  <si>
    <t>SECTION DES AUSTRALES</t>
  </si>
  <si>
    <t>1ère SECTION DES ÎLES DU VENT</t>
  </si>
  <si>
    <t>3ème SECTION DES ÎLES DU VENT</t>
  </si>
  <si>
    <t>par bureaux de vote</t>
  </si>
  <si>
    <t>Par commune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</si>
  <si>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</si>
  <si>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</si>
  <si>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</si>
  <si>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</si>
  <si>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</si>
  <si>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</si>
  <si>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</si>
  <si>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</si>
  <si>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voix</t>
  </si>
  <si>
    <t>Circonscription PF</t>
  </si>
  <si>
    <t>Papeete</t>
  </si>
  <si>
    <t>Mahina</t>
  </si>
  <si>
    <t>Paea</t>
  </si>
  <si>
    <t>Teva I Uta</t>
  </si>
  <si>
    <t>Faa'a</t>
  </si>
  <si>
    <t>Huahine</t>
  </si>
  <si>
    <t>Maupiti</t>
  </si>
  <si>
    <t>Uturoa</t>
  </si>
  <si>
    <t>Arutua</t>
  </si>
  <si>
    <t>Fakarava</t>
  </si>
  <si>
    <t>Manihi</t>
  </si>
  <si>
    <t>Rangiroa</t>
  </si>
  <si>
    <t>Takaroa</t>
  </si>
  <si>
    <t>Fangatau</t>
  </si>
  <si>
    <t>Gambier</t>
  </si>
  <si>
    <t>Hao</t>
  </si>
  <si>
    <t>Hikueru</t>
  </si>
  <si>
    <t>Makemo</t>
  </si>
  <si>
    <t>Napuka</t>
  </si>
  <si>
    <t>Nukutavake</t>
  </si>
  <si>
    <t>Pukapuka</t>
  </si>
  <si>
    <t>Ua Huka</t>
  </si>
  <si>
    <t>Ua Pou</t>
  </si>
  <si>
    <t>Raivavae</t>
  </si>
  <si>
    <t>Rapa</t>
  </si>
  <si>
    <t>Rimatara</t>
  </si>
  <si>
    <t>Rurutu</t>
  </si>
  <si>
    <t>Tubuai</t>
  </si>
  <si>
    <t>MOOREA-MAIAO</t>
  </si>
  <si>
    <t>ARUE</t>
  </si>
  <si>
    <t>PAPEETE</t>
  </si>
  <si>
    <t xml:space="preserve"> </t>
  </si>
  <si>
    <t>CODES COULEURS RVB</t>
  </si>
  <si>
    <t>R</t>
  </si>
  <si>
    <t>V</t>
  </si>
  <si>
    <t>B</t>
  </si>
  <si>
    <t>taux de participation par rapport aux exprimés</t>
  </si>
  <si>
    <t>taux de participation par rapport aux votants</t>
  </si>
  <si>
    <t>Par section</t>
  </si>
  <si>
    <t>Nombre inscrits</t>
  </si>
  <si>
    <t>Nombre votants</t>
  </si>
  <si>
    <t>Blancs</t>
  </si>
  <si>
    <t>Nuls</t>
  </si>
  <si>
    <t>Nombre exprimés</t>
  </si>
  <si>
    <t>Voix obtenues</t>
  </si>
  <si>
    <t>10 (Maiao)</t>
  </si>
  <si>
    <t>3 (Mahu)</t>
  </si>
  <si>
    <t>2 (Taahuaia)</t>
  </si>
  <si>
    <t>1 (Mataura)</t>
  </si>
  <si>
    <t>3 (Hauti)</t>
  </si>
  <si>
    <t>2 (Avera)</t>
  </si>
  <si>
    <t>1 (Moerai)</t>
  </si>
  <si>
    <t>3 (Anapoto)</t>
  </si>
  <si>
    <t>2 (Mutuaura)</t>
  </si>
  <si>
    <t>1 (Amaru)</t>
  </si>
  <si>
    <t>1 (Ahurei)</t>
  </si>
  <si>
    <t>4 (Vaiuru)</t>
  </si>
  <si>
    <t>3 (Anatonu)</t>
  </si>
  <si>
    <t>2 (Mahanatoa)</t>
  </si>
  <si>
    <t>1 (Rairua)</t>
  </si>
  <si>
    <t>5 (Hakatao)</t>
  </si>
  <si>
    <t>4 (Hakamaii)</t>
  </si>
  <si>
    <t>3 (Haakuti)</t>
  </si>
  <si>
    <t>6 (Hohoi)</t>
  </si>
  <si>
    <t>2 (Hakahetau)</t>
  </si>
  <si>
    <t>1 (Hakahau)</t>
  </si>
  <si>
    <t>2 (Vaipaee)</t>
  </si>
  <si>
    <t>1 (Hane)</t>
  </si>
  <si>
    <t>4 (Hapatoni)</t>
  </si>
  <si>
    <t>3 (Hanatetena)</t>
  </si>
  <si>
    <t>2 (Motopu)</t>
  </si>
  <si>
    <t>1 (Vaitahu)</t>
  </si>
  <si>
    <t>5 (Aakapa)</t>
  </si>
  <si>
    <t>4 (Hatiheu)</t>
  </si>
  <si>
    <t>3 (Taipivai)</t>
  </si>
  <si>
    <t>2 (Taiohae 2)</t>
  </si>
  <si>
    <t>1 (Taiohae 1)</t>
  </si>
  <si>
    <t>6 (Nahoe)</t>
  </si>
  <si>
    <t>4 (Hanapaaoa)</t>
  </si>
  <si>
    <t>3 (Puamau)</t>
  </si>
  <si>
    <t>5 (Taaoa)</t>
  </si>
  <si>
    <t>2 (Hanaiapa)</t>
  </si>
  <si>
    <t>1 (Atuona)</t>
  </si>
  <si>
    <t>2 (Hanavave)</t>
  </si>
  <si>
    <t>1 (Omoa)</t>
  </si>
  <si>
    <t>2 (Tematangi)</t>
  </si>
  <si>
    <t>1 (Tureia)</t>
  </si>
  <si>
    <t>2 (Takapoto)</t>
  </si>
  <si>
    <t>1 (Takaroa)</t>
  </si>
  <si>
    <t>2 (Pukarua)</t>
  </si>
  <si>
    <t>1 (Reao)</t>
  </si>
  <si>
    <t>5 (Tikehau)</t>
  </si>
  <si>
    <t>4 (Mataiva)</t>
  </si>
  <si>
    <t>3 (Makatea)</t>
  </si>
  <si>
    <t>2 (Avatoru)</t>
  </si>
  <si>
    <t>1 (Tiputa)</t>
  </si>
  <si>
    <t>3 (Vairaatea)</t>
  </si>
  <si>
    <t>2 (Vahitahi)</t>
  </si>
  <si>
    <t>1 (Nukutavake)</t>
  </si>
  <si>
    <t>2 (Tepoto)</t>
  </si>
  <si>
    <t>1 (Napuka)</t>
  </si>
  <si>
    <t>2 (Ahe)</t>
  </si>
  <si>
    <t>1 (Manihi)</t>
  </si>
  <si>
    <t>5 (Raroia)</t>
  </si>
  <si>
    <t>4 (Takume)</t>
  </si>
  <si>
    <t>3 (Taenga)</t>
  </si>
  <si>
    <t>2 (Katiu)</t>
  </si>
  <si>
    <t>1 (Makemo)</t>
  </si>
  <si>
    <t>2 (Marokau)</t>
  </si>
  <si>
    <t>1 (Hikueru)</t>
  </si>
  <si>
    <t>3 (Hereheretue)</t>
  </si>
  <si>
    <t>2 (Amanu)</t>
  </si>
  <si>
    <t>1 (Hao)</t>
  </si>
  <si>
    <t>1 (Rikitea)</t>
  </si>
  <si>
    <t>2 (Fakahina)</t>
  </si>
  <si>
    <t>1 (Fangatau)</t>
  </si>
  <si>
    <t>5 (Niau)</t>
  </si>
  <si>
    <t>4 (Raraka)</t>
  </si>
  <si>
    <t>3 (Aratika)</t>
  </si>
  <si>
    <t>2 (Kauehi)</t>
  </si>
  <si>
    <t>1 (Fakarava)</t>
  </si>
  <si>
    <t>3 (Kaukura)</t>
  </si>
  <si>
    <t>2 (Apataki)</t>
  </si>
  <si>
    <t>1 (Arutua)</t>
  </si>
  <si>
    <t>2 (Faaite)</t>
  </si>
  <si>
    <t>1 (Anaa)</t>
  </si>
  <si>
    <t>Section des îles sous-le-vent</t>
  </si>
  <si>
    <t>5 (Fetuna)</t>
  </si>
  <si>
    <t>4 (Vaiaau)</t>
  </si>
  <si>
    <t>3 (Tehurui)</t>
  </si>
  <si>
    <t>2 (Tevaitoa 2)</t>
  </si>
  <si>
    <t>1 (Tevaitoa 1)</t>
  </si>
  <si>
    <t>4 (Puohine)</t>
  </si>
  <si>
    <t>3 (Opoa)</t>
  </si>
  <si>
    <t>2 (Avera 2)</t>
  </si>
  <si>
    <t>1 (Avera 1)</t>
  </si>
  <si>
    <t>Taha'a</t>
  </si>
  <si>
    <t>8 (Hipu)</t>
  </si>
  <si>
    <t>7 (Faaaha)</t>
  </si>
  <si>
    <t>6 (Haamene)</t>
  </si>
  <si>
    <t>5 (Hauino-Vaitoare)</t>
  </si>
  <si>
    <t>4 (Niua-Poutoru)</t>
  </si>
  <si>
    <t>3 (Ruutia-Tiva)</t>
  </si>
  <si>
    <t>2 (Tapuamu)</t>
  </si>
  <si>
    <t>1 (Iripau-Patio)</t>
  </si>
  <si>
    <t>8 (Tefarerii)</t>
  </si>
  <si>
    <t>7 (Parea)</t>
  </si>
  <si>
    <t>6 (Haapu)</t>
  </si>
  <si>
    <t>5 (Maroe)</t>
  </si>
  <si>
    <t>4 (Fitii)</t>
  </si>
  <si>
    <t>3 (Fare)</t>
  </si>
  <si>
    <t>2 (Maeva)</t>
  </si>
  <si>
    <t>1 (Faie)</t>
  </si>
  <si>
    <t>5 (Anau)</t>
  </si>
  <si>
    <t>4 (Faanui)</t>
  </si>
  <si>
    <t>3 (Nunue 3)</t>
  </si>
  <si>
    <t>2 (Nunue 2)</t>
  </si>
  <si>
    <t>1 (Nunue 1)</t>
  </si>
  <si>
    <t>Teva i Uta</t>
  </si>
  <si>
    <t>4 (Papeari 2)</t>
  </si>
  <si>
    <t>3 (Papeari 1)</t>
  </si>
  <si>
    <t>2 (Mataiea 2)</t>
  </si>
  <si>
    <t>1 (Mataiea 1)</t>
  </si>
  <si>
    <t>3 (Teahupoo)</t>
  </si>
  <si>
    <t>2 (Vairao)</t>
  </si>
  <si>
    <t>1 (Toahotu)</t>
  </si>
  <si>
    <t>8 (Tautira 2)</t>
  </si>
  <si>
    <t>7 (Tautira 1)</t>
  </si>
  <si>
    <t>6 (Faaone)</t>
  </si>
  <si>
    <t>5 (Pueu)</t>
  </si>
  <si>
    <t>4 (Afaahiti 4)</t>
  </si>
  <si>
    <t>3 (Afaahiti 3)</t>
  </si>
  <si>
    <t>2 (Afaahiti 2)</t>
  </si>
  <si>
    <t>1 (Afaahiti 1)</t>
  </si>
  <si>
    <t>9 (Haapiti 2)</t>
  </si>
  <si>
    <t>8 (Haapiti 1)</t>
  </si>
  <si>
    <t>7 (Papetoai 2)</t>
  </si>
  <si>
    <t>Hitia'a o te ra</t>
  </si>
  <si>
    <t>8 (Tiarei 2)</t>
  </si>
  <si>
    <t>7 (Tiarei 1)</t>
  </si>
  <si>
    <t>6 (Papenoo 3)</t>
  </si>
  <si>
    <t>5 (Papenoo 2)</t>
  </si>
  <si>
    <t>4 (Papenoo 1)</t>
  </si>
  <si>
    <t>3 (Mahaena)</t>
  </si>
  <si>
    <t>2 (Hitia 2)</t>
  </si>
  <si>
    <t>1 (Hitia 1)</t>
  </si>
  <si>
    <t>6 (Papetoai 1)</t>
  </si>
  <si>
    <t>5 (Paopao 2)</t>
  </si>
  <si>
    <t>4 (Paopao 1)</t>
  </si>
  <si>
    <t>3 (Teavaro)</t>
  </si>
  <si>
    <t>2 (Afareaitu 2)</t>
  </si>
  <si>
    <t>1 (Afareaitu 1)</t>
  </si>
  <si>
    <t>sur</t>
  </si>
  <si>
    <t>TE ORA API O PORINETIA</t>
  </si>
  <si>
    <t>TAVINI HUIRAATIRA</t>
  </si>
  <si>
    <t>E REO MANAHUNE</t>
  </si>
  <si>
    <t>TAHOERAA HUIRAATIRA</t>
  </si>
  <si>
    <t>DIGNITÉ BONHEUR</t>
  </si>
  <si>
    <t>TAPURA HUIRAATIRA</t>
  </si>
  <si>
    <t>Résultats provisoires sous réserve de la validation de la commission de recensement des votes.</t>
  </si>
  <si>
    <t>ELECTIONS - RESULTATS DEFINITIFS - 1ER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</si>
</sst>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00B5DD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A0000"/>
        <bgColor indexed="64"/>
      </patternFill>
    </fill>
    <fill>
      <patternFill patternType="solid">
        <fgColor rgb="FF0099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6" applyNumberFormat="0" applyAlignment="0" applyProtection="0"/>
    <xf numFmtId="0" fontId="5" fillId="0" borderId="27" applyNumberFormat="0" applyFill="0" applyAlignment="0" applyProtection="0"/>
    <xf numFmtId="0" fontId="1" fillId="27" borderId="28" applyNumberFormat="0" applyFont="0" applyAlignment="0" applyProtection="0"/>
    <xf numFmtId="0" fontId="6" fillId="28" borderId="26" applyNumberFormat="0" applyAlignment="0" applyProtection="0"/>
    <xf numFmtId="0" fontId="7" fillId="29" borderId="0" applyNumberFormat="0" applyBorder="0" applyAlignment="0" applyProtection="0"/>
    <xf numFmtId="0" fontId="8" fillId="30" borderId="0" applyNumberFormat="0" applyBorder="0" applyAlignment="0" applyProtection="0"/>
    <xf numFmtId="9" fontId="1" fillId="0" borderId="0" applyFont="0" applyFill="0" applyBorder="0" applyAlignment="0" applyProtection="0"/>
    <xf numFmtId="0" fontId="9" fillId="31" borderId="0" applyNumberFormat="0" applyBorder="0" applyAlignment="0" applyProtection="0"/>
    <xf numFmtId="0" fontId="10" fillId="26" borderId="29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17" fillId="32" borderId="34" applyNumberFormat="0" applyAlignment="0" applyProtection="0"/>
    <xf numFmtId="0" fontId="22" fillId="0" borderId="0"/>
  </cellStyleXfs>
  <cellXfs count="194">
    <xf numFmtId="0" fontId="0" fillId="0" borderId="0" xfId="0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16" fillId="0" borderId="2" xfId="0" applyFont="1" applyBorder="1"/>
    <xf numFmtId="2" fontId="0" fillId="0" borderId="2" xfId="0" applyNumberFormat="1" applyBorder="1"/>
    <xf numFmtId="2" fontId="0" fillId="0" borderId="3" xfId="0" applyNumberFormat="1" applyBorder="1"/>
    <xf numFmtId="15" fontId="0" fillId="0" borderId="0" xfId="0" applyNumberFormat="1"/>
    <xf numFmtId="0" fontId="16" fillId="33" borderId="4" xfId="0" applyFont="1" applyFill="1" applyBorder="1"/>
    <xf numFmtId="2" fontId="16" fillId="33" borderId="0" xfId="0" applyNumberFormat="1" applyFont="1" applyFill="1"/>
    <xf numFmtId="2" fontId="16" fillId="33" borderId="4" xfId="0" applyNumberFormat="1" applyFont="1" applyFill="1" applyBorder="1"/>
    <xf numFmtId="2" fontId="16" fillId="33" borderId="2" xfId="32" applyNumberFormat="1" applyFont="1" applyFill="1" applyBorder="1"/>
    <xf numFmtId="0" fontId="0" fillId="0" borderId="0" xfId="0" applyFill="1"/>
    <xf numFmtId="0" fontId="0" fillId="0" borderId="0" xfId="0" applyFill="1" applyBorder="1"/>
    <xf numFmtId="0" fontId="16" fillId="0" borderId="1" xfId="0" applyFont="1" applyBorder="1"/>
    <xf numFmtId="0" fontId="0" fillId="0" borderId="0" xfId="0" applyFont="1"/>
    <xf numFmtId="0" fontId="16" fillId="33" borderId="0" xfId="0" applyFont="1" applyFill="1" applyBorder="1"/>
    <xf numFmtId="0" fontId="16" fillId="33" borderId="0" xfId="0" applyFont="1" applyFill="1" applyBorder="1" applyAlignment="1">
      <alignment vertical="center" wrapText="1"/>
    </xf>
    <xf numFmtId="0" fontId="0" fillId="33" borderId="0" xfId="0" applyFill="1" applyBorder="1"/>
    <xf numFmtId="0" fontId="0" fillId="33" borderId="0" xfId="0" applyFill="1"/>
    <xf numFmtId="0" fontId="16" fillId="33" borderId="0" xfId="0" applyFont="1" applyFill="1" applyBorder="1" applyAlignment="1">
      <alignment horizontal="center" vertical="center"/>
    </xf>
    <xf numFmtId="0" fontId="0" fillId="0" borderId="5" xfId="0" applyBorder="1"/>
    <xf numFmtId="2" fontId="16" fillId="33" borderId="0" xfId="0" applyNumberFormat="1" applyFont="1" applyFill="1" applyBorder="1" applyAlignment="1">
      <alignment vertical="center" wrapText="1"/>
    </xf>
    <xf numFmtId="0" fontId="16" fillId="33" borderId="4" xfId="0" applyFont="1" applyFill="1" applyBorder="1" applyAlignment="1">
      <alignment horizontal="center" vertical="center"/>
    </xf>
    <xf numFmtId="2" fontId="16" fillId="33" borderId="2" xfId="0" applyNumberFormat="1" applyFont="1" applyFill="1" applyBorder="1" applyAlignment="1">
      <alignment vertical="center" wrapText="1"/>
    </xf>
    <xf numFmtId="2" fontId="16" fillId="33" borderId="6" xfId="0" applyNumberFormat="1" applyFont="1" applyFill="1" applyBorder="1" applyAlignment="1">
      <alignment vertical="center" wrapText="1"/>
    </xf>
    <xf numFmtId="2" fontId="16" fillId="33" borderId="4" xfId="0" applyNumberFormat="1" applyFont="1" applyFill="1" applyBorder="1" applyAlignment="1">
      <alignment vertical="center" wrapText="1"/>
    </xf>
    <xf numFmtId="2" fontId="16" fillId="0" borderId="2" xfId="0" applyNumberFormat="1" applyFont="1" applyBorder="1"/>
    <xf numFmtId="2" fontId="16" fillId="0" borderId="6" xfId="0" applyNumberFormat="1" applyFont="1" applyBorder="1"/>
    <xf numFmtId="0" fontId="16" fillId="0" borderId="0" xfId="0" applyFont="1" applyFill="1" applyBorder="1"/>
    <xf numFmtId="2" fontId="0" fillId="0" borderId="0" xfId="0" applyNumberFormat="1" applyFill="1" applyBorder="1"/>
    <xf numFmtId="2" fontId="16" fillId="0" borderId="0" xfId="0" applyNumberFormat="1" applyFont="1" applyFill="1" applyBorder="1"/>
    <xf numFmtId="0" fontId="16" fillId="0" borderId="2" xfId="0" applyFont="1" applyFill="1" applyBorder="1"/>
    <xf numFmtId="0" fontId="0" fillId="0" borderId="2" xfId="0" applyFill="1" applyBorder="1"/>
    <xf numFmtId="2" fontId="16" fillId="0" borderId="2" xfId="0" applyNumberFormat="1" applyFont="1" applyFill="1" applyBorder="1"/>
    <xf numFmtId="2" fontId="0" fillId="0" borderId="2" xfId="0" applyNumberFormat="1" applyFill="1" applyBorder="1"/>
    <xf numFmtId="2" fontId="16" fillId="0" borderId="6" xfId="0" applyNumberFormat="1" applyFont="1" applyFill="1" applyBorder="1"/>
    <xf numFmtId="0" fontId="18" fillId="0" borderId="1" xfId="0" applyFont="1" applyBorder="1"/>
    <xf numFmtId="0" fontId="16" fillId="33" borderId="9" xfId="0" applyFont="1" applyFill="1" applyBorder="1"/>
    <xf numFmtId="0" fontId="16" fillId="33" borderId="10" xfId="0" applyFont="1" applyFill="1" applyBorder="1"/>
    <xf numFmtId="2" fontId="16" fillId="33" borderId="10" xfId="0" applyNumberFormat="1" applyFont="1" applyFill="1" applyBorder="1"/>
    <xf numFmtId="2" fontId="16" fillId="33" borderId="11" xfId="0" applyNumberFormat="1" applyFont="1" applyFill="1" applyBorder="1"/>
    <xf numFmtId="2" fontId="16" fillId="33" borderId="12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9" fontId="1" fillId="0" borderId="0" xfId="32" applyFont="1"/>
    <xf numFmtId="0" fontId="0" fillId="0" borderId="0" xfId="0" applyAlignment="1"/>
    <xf numFmtId="0" fontId="19" fillId="0" borderId="13" xfId="0" applyFont="1" applyBorder="1"/>
    <xf numFmtId="10" fontId="19" fillId="0" borderId="13" xfId="32" applyNumberFormat="1" applyFont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10" fontId="19" fillId="0" borderId="0" xfId="32" applyNumberFormat="1" applyFont="1" applyBorder="1"/>
    <xf numFmtId="0" fontId="0" fillId="0" borderId="0" xfId="0" applyBorder="1"/>
    <xf numFmtId="0" fontId="0" fillId="0" borderId="14" xfId="0" applyBorder="1"/>
    <xf numFmtId="2" fontId="16" fillId="33" borderId="6" xfId="32" applyNumberFormat="1" applyFont="1" applyFill="1" applyBorder="1"/>
    <xf numFmtId="3" fontId="16" fillId="33" borderId="0" xfId="0" applyNumberFormat="1" applyFont="1" applyFill="1"/>
    <xf numFmtId="3" fontId="16" fillId="33" borderId="4" xfId="0" applyNumberFormat="1" applyFont="1" applyFill="1" applyBorder="1"/>
    <xf numFmtId="3" fontId="0" fillId="0" borderId="0" xfId="0" applyNumberFormat="1"/>
    <xf numFmtId="3" fontId="16" fillId="33" borderId="10" xfId="0" applyNumberFormat="1" applyFont="1" applyFill="1" applyBorder="1"/>
    <xf numFmtId="3" fontId="16" fillId="33" borderId="2" xfId="0" applyNumberFormat="1" applyFont="1" applyFill="1" applyBorder="1"/>
    <xf numFmtId="3" fontId="16" fillId="33" borderId="6" xfId="0" applyNumberFormat="1" applyFont="1" applyFill="1" applyBorder="1"/>
    <xf numFmtId="3" fontId="0" fillId="0" borderId="2" xfId="0" applyNumberFormat="1" applyBorder="1"/>
    <xf numFmtId="3" fontId="0" fillId="0" borderId="0" xfId="0" applyNumberFormat="1" applyAlignment="1">
      <alignment wrapText="1"/>
    </xf>
    <xf numFmtId="3" fontId="0" fillId="0" borderId="1" xfId="0" applyNumberFormat="1" applyBorder="1"/>
    <xf numFmtId="3" fontId="16" fillId="0" borderId="0" xfId="0" applyNumberFormat="1" applyFont="1"/>
    <xf numFmtId="3" fontId="16" fillId="33" borderId="0" xfId="0" applyNumberFormat="1" applyFont="1" applyFill="1" applyBorder="1" applyAlignment="1">
      <alignment vertical="center" wrapText="1"/>
    </xf>
    <xf numFmtId="3" fontId="16" fillId="33" borderId="0" xfId="0" applyNumberFormat="1" applyFont="1" applyFill="1" applyBorder="1"/>
    <xf numFmtId="3" fontId="16" fillId="33" borderId="6" xfId="0" applyNumberFormat="1" applyFont="1" applyFill="1" applyBorder="1" applyAlignment="1">
      <alignment vertical="center" wrapText="1"/>
    </xf>
    <xf numFmtId="3" fontId="16" fillId="0" borderId="2" xfId="0" applyNumberFormat="1" applyFon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0" xfId="0" applyNumberFormat="1" applyFill="1" applyBorder="1"/>
    <xf numFmtId="3" fontId="0" fillId="0" borderId="2" xfId="0" applyNumberFormat="1" applyFill="1" applyBorder="1"/>
    <xf numFmtId="3" fontId="16" fillId="0" borderId="0" xfId="0" applyNumberFormat="1" applyFont="1" applyFill="1" applyBorder="1"/>
    <xf numFmtId="3" fontId="0" fillId="0" borderId="0" xfId="0" applyNumberFormat="1" applyFill="1"/>
    <xf numFmtId="15" fontId="18" fillId="0" borderId="0" xfId="0" applyNumberFormat="1" applyFont="1"/>
    <xf numFmtId="9" fontId="19" fillId="0" borderId="13" xfId="32" applyFont="1" applyBorder="1"/>
    <xf numFmtId="3" fontId="0" fillId="0" borderId="1" xfId="0" applyNumberFormat="1" applyFill="1" applyBorder="1"/>
    <xf numFmtId="2" fontId="0" fillId="0" borderId="3" xfId="0" applyNumberFormat="1" applyFill="1" applyBorder="1"/>
    <xf numFmtId="2" fontId="20" fillId="0" borderId="13" xfId="0" applyNumberFormat="1" applyFont="1" applyBorder="1"/>
    <xf numFmtId="0" fontId="20" fillId="0" borderId="0" xfId="0" applyFont="1"/>
    <xf numFmtId="0" fontId="0" fillId="36" borderId="0" xfId="0" applyFill="1"/>
    <xf numFmtId="3" fontId="0" fillId="36" borderId="0" xfId="0" applyNumberFormat="1" applyFill="1"/>
    <xf numFmtId="0" fontId="0" fillId="36" borderId="1" xfId="0" applyFill="1" applyBorder="1"/>
    <xf numFmtId="3" fontId="0" fillId="36" borderId="1" xfId="0" applyNumberFormat="1" applyFill="1" applyBorder="1"/>
    <xf numFmtId="0" fontId="16" fillId="36" borderId="2" xfId="0" applyFont="1" applyFill="1" applyBorder="1"/>
    <xf numFmtId="0" fontId="16" fillId="36" borderId="0" xfId="0" applyFont="1" applyFill="1"/>
    <xf numFmtId="3" fontId="16" fillId="36" borderId="0" xfId="0" applyNumberFormat="1" applyFont="1" applyFill="1"/>
    <xf numFmtId="2" fontId="16" fillId="36" borderId="0" xfId="0" applyNumberFormat="1" applyFont="1" applyFill="1"/>
    <xf numFmtId="3" fontId="0" fillId="36" borderId="0" xfId="0" applyNumberFormat="1" applyFill="1" applyBorder="1"/>
    <xf numFmtId="0" fontId="0" fillId="36" borderId="0" xfId="0" applyFill="1" applyBorder="1"/>
    <xf numFmtId="0" fontId="18" fillId="36" borderId="8" xfId="0" applyFont="1" applyFill="1" applyBorder="1"/>
    <xf numFmtId="0" fontId="16" fillId="36" borderId="0" xfId="0" applyFont="1" applyFill="1" applyBorder="1"/>
    <xf numFmtId="2" fontId="16" fillId="36" borderId="0" xfId="0" applyNumberFormat="1" applyFont="1" applyFill="1" applyBorder="1"/>
    <xf numFmtId="0" fontId="21" fillId="0" borderId="0" xfId="0" applyFont="1"/>
    <xf numFmtId="9" fontId="19" fillId="0" borderId="0" xfId="32" applyFont="1" applyBorder="1"/>
    <xf numFmtId="2" fontId="20" fillId="0" borderId="0" xfId="0" applyNumberFormat="1" applyFont="1" applyBorder="1"/>
    <xf numFmtId="0" fontId="19" fillId="0" borderId="0" xfId="0" applyFont="1" applyBorder="1" applyAlignment="1">
      <alignment horizontal="right"/>
    </xf>
    <xf numFmtId="0" fontId="16" fillId="0" borderId="8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2" fontId="16" fillId="38" borderId="0" xfId="0" applyNumberFormat="1" applyFont="1" applyFill="1"/>
    <xf numFmtId="2" fontId="0" fillId="38" borderId="0" xfId="0" applyNumberFormat="1" applyFont="1" applyFill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2" fontId="16" fillId="38" borderId="0" xfId="0" applyNumberFormat="1" applyFont="1" applyFill="1" applyBorder="1"/>
    <xf numFmtId="3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0" fontId="19" fillId="0" borderId="13" xfId="0" applyNumberFormat="1" applyFont="1" applyBorder="1"/>
    <xf numFmtId="0" fontId="19" fillId="0" borderId="13" xfId="0" applyFont="1" applyBorder="1" applyAlignment="1">
      <alignment horizontal="right"/>
    </xf>
    <xf numFmtId="0" fontId="16" fillId="34" borderId="20" xfId="0" applyFont="1" applyFill="1" applyBorder="1" applyAlignment="1">
      <alignment horizontal="left" vertical="center" wrapText="1"/>
    </xf>
    <xf numFmtId="0" fontId="16" fillId="35" borderId="35" xfId="0" applyFont="1" applyFill="1" applyBorder="1" applyAlignment="1">
      <alignment horizontal="left" vertical="center" wrapText="1"/>
    </xf>
    <xf numFmtId="3" fontId="0" fillId="0" borderId="2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3" fontId="0" fillId="33" borderId="22" xfId="0" applyNumberFormat="1" applyFill="1" applyBorder="1" applyAlignment="1">
      <alignment horizontal="center" vertical="center"/>
    </xf>
    <xf numFmtId="2" fontId="0" fillId="33" borderId="18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3" fontId="0" fillId="33" borderId="2" xfId="0" applyNumberFormat="1" applyFill="1" applyBorder="1" applyAlignment="1">
      <alignment horizontal="center" vertical="center"/>
    </xf>
    <xf numFmtId="2" fontId="0" fillId="33" borderId="19" xfId="0" applyNumberForma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3" fontId="0" fillId="33" borderId="16" xfId="0" applyNumberFormat="1" applyFill="1" applyBorder="1" applyAlignment="1">
      <alignment horizontal="center" vertical="center"/>
    </xf>
    <xf numFmtId="2" fontId="0" fillId="33" borderId="17" xfId="0" applyNumberFormat="1" applyFill="1" applyBorder="1" applyAlignment="1">
      <alignment horizontal="center" vertical="center"/>
    </xf>
    <xf numFmtId="3" fontId="0" fillId="0" borderId="36" xfId="0" applyNumberFormat="1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3" fontId="0" fillId="33" borderId="36" xfId="0" applyNumberFormat="1" applyFill="1" applyBorder="1" applyAlignment="1">
      <alignment horizontal="center" vertical="center"/>
    </xf>
    <xf numFmtId="2" fontId="0" fillId="33" borderId="37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3" fontId="0" fillId="33" borderId="11" xfId="0" applyNumberFormat="1" applyFill="1" applyBorder="1" applyAlignment="1">
      <alignment horizontal="center" vertical="center"/>
    </xf>
    <xf numFmtId="2" fontId="0" fillId="33" borderId="40" xfId="0" applyNumberFormat="1" applyFill="1" applyBorder="1" applyAlignment="1">
      <alignment horizontal="center" vertical="center"/>
    </xf>
    <xf numFmtId="0" fontId="0" fillId="39" borderId="16" xfId="0" applyFill="1" applyBorder="1" applyAlignment="1">
      <alignment horizontal="center" vertical="center"/>
    </xf>
    <xf numFmtId="0" fontId="0" fillId="39" borderId="17" xfId="0" applyFill="1" applyBorder="1" applyAlignment="1">
      <alignment horizontal="center" vertical="center"/>
    </xf>
    <xf numFmtId="0" fontId="16" fillId="40" borderId="15" xfId="0" applyFont="1" applyFill="1" applyBorder="1" applyAlignment="1">
      <alignment horizontal="left" vertical="center" wrapText="1"/>
    </xf>
    <xf numFmtId="0" fontId="19" fillId="0" borderId="0" xfId="0" applyFont="1" applyBorder="1" applyAlignment="1"/>
    <xf numFmtId="0" fontId="18" fillId="0" borderId="0" xfId="0" applyFont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33" borderId="0" xfId="0" applyNumberFormat="1" applyFont="1" applyFill="1" applyBorder="1" applyAlignment="1">
      <alignment vertical="center" wrapText="1"/>
    </xf>
    <xf numFmtId="1" fontId="16" fillId="33" borderId="4" xfId="0" applyNumberFormat="1" applyFont="1" applyFill="1" applyBorder="1" applyAlignment="1">
      <alignment vertical="center" wrapText="1"/>
    </xf>
    <xf numFmtId="0" fontId="16" fillId="36" borderId="21" xfId="0" applyFont="1" applyFill="1" applyBorder="1" applyAlignment="1">
      <alignment horizontal="center" vertical="center" wrapText="1"/>
    </xf>
    <xf numFmtId="0" fontId="16" fillId="36" borderId="7" xfId="0" applyFont="1" applyFill="1" applyBorder="1" applyAlignment="1">
      <alignment horizontal="center" vertical="center" wrapText="1"/>
    </xf>
    <xf numFmtId="3" fontId="16" fillId="36" borderId="7" xfId="0" applyNumberFormat="1" applyFont="1" applyFill="1" applyBorder="1" applyAlignment="1">
      <alignment horizontal="center" vertical="center" wrapText="1"/>
    </xf>
    <xf numFmtId="3" fontId="16" fillId="36" borderId="8" xfId="0" applyNumberFormat="1" applyFont="1" applyFill="1" applyBorder="1" applyAlignment="1">
      <alignment horizontal="center" vertical="center" wrapText="1"/>
    </xf>
    <xf numFmtId="4" fontId="16" fillId="36" borderId="0" xfId="0" applyNumberFormat="1" applyFont="1" applyFill="1"/>
    <xf numFmtId="0" fontId="16" fillId="36" borderId="1" xfId="0" applyFont="1" applyFill="1" applyBorder="1" applyAlignment="1">
      <alignment horizontal="center" vertical="center" wrapText="1"/>
    </xf>
    <xf numFmtId="0" fontId="16" fillId="36" borderId="8" xfId="0" applyFont="1" applyFill="1" applyBorder="1" applyAlignment="1">
      <alignment horizontal="center" vertical="center" wrapText="1"/>
    </xf>
    <xf numFmtId="0" fontId="16" fillId="37" borderId="41" xfId="0" applyFont="1" applyFill="1" applyBorder="1" applyAlignment="1">
      <alignment horizontal="left" vertical="center" wrapText="1"/>
    </xf>
    <xf numFmtId="0" fontId="0" fillId="39" borderId="44" xfId="0" applyFill="1" applyBorder="1" applyAlignment="1">
      <alignment horizontal="center" vertical="center"/>
    </xf>
    <xf numFmtId="0" fontId="0" fillId="39" borderId="45" xfId="0" applyFill="1" applyBorder="1" applyAlignment="1">
      <alignment horizontal="center" vertical="center"/>
    </xf>
    <xf numFmtId="0" fontId="16" fillId="41" borderId="38" xfId="0" applyFont="1" applyFill="1" applyBorder="1" applyAlignment="1">
      <alignment horizontal="left" vertical="center" wrapText="1"/>
    </xf>
    <xf numFmtId="0" fontId="16" fillId="42" borderId="35" xfId="0" applyFont="1" applyFill="1" applyBorder="1" applyAlignment="1">
      <alignment horizontal="left" vertical="center" wrapText="1"/>
    </xf>
    <xf numFmtId="0" fontId="0" fillId="36" borderId="0" xfId="0" applyFill="1" applyAlignment="1">
      <alignment horizontal="center" vertical="center"/>
    </xf>
    <xf numFmtId="0" fontId="16" fillId="0" borderId="0" xfId="0" applyFont="1" applyFill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/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5" fontId="19" fillId="0" borderId="0" xfId="0" applyNumberFormat="1" applyFont="1" applyBorder="1" applyAlignment="1">
      <alignment horizontal="center"/>
    </xf>
    <xf numFmtId="0" fontId="0" fillId="36" borderId="0" xfId="0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3" fontId="16" fillId="0" borderId="21" xfId="0" applyNumberFormat="1" applyFont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 2" xfId="43"/>
    <cellStyle name="Pourcentage" xfId="32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9" defaultPivotStyle="PivotStyleLight16"/>
  <colors>
    <mruColors>
      <color rgb="FFFF6600"/>
      <color rgb="FFBA0000"/>
      <color rgb="FF009999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1 -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9525" cmpd="sng">
                <a:solidFill>
                  <a:schemeClr val="tx1"/>
                </a:solidFill>
                <a:prstDash val="solid"/>
                <a:miter lim="800000"/>
              </a:ln>
            </c:spPr>
          </c:dPt>
          <c:dPt>
            <c:idx val="1"/>
            <c:bubble3D val="0"/>
            <c:spPr>
              <a:solidFill>
                <a:srgbClr val="00B5DD"/>
              </a:solidFill>
              <a:ln w="6350" cap="rnd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009999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BA0000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00A75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8FD4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AEC4E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4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2'!$C$8:$C$13</c:f>
              <c:numCache>
                <c:formatCode>0.00</c:formatCode>
                <c:ptCount val="6"/>
                <c:pt idx="0">
                  <c:v>4.4980110835344913</c:v>
                </c:pt>
                <c:pt idx="1">
                  <c:v>18.230034338557779</c:v>
                </c:pt>
                <c:pt idx="2">
                  <c:v>2.7640839084758442</c:v>
                </c:pt>
                <c:pt idx="3">
                  <c:v>30.323326420290346</c:v>
                </c:pt>
                <c:pt idx="4">
                  <c:v>1.2477475946010268</c:v>
                </c:pt>
                <c:pt idx="5">
                  <c:v>42.936796654540508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60825196850398"/>
          <c:y val="0.45514693428852454"/>
          <c:w val="0.25165841469816275"/>
          <c:h val="0.289906427027282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6 -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2'!$M$8:$M$13</c:f>
              <c:numCache>
                <c:formatCode>0.00</c:formatCode>
                <c:ptCount val="6"/>
                <c:pt idx="0">
                  <c:v>5.4468652734548684</c:v>
                </c:pt>
                <c:pt idx="1">
                  <c:v>8.314806580702534</c:v>
                </c:pt>
                <c:pt idx="2">
                  <c:v>0.97821253890618043</c:v>
                </c:pt>
                <c:pt idx="3">
                  <c:v>39.128501556247222</c:v>
                </c:pt>
                <c:pt idx="4">
                  <c:v>0.53357047576700756</c:v>
                </c:pt>
                <c:pt idx="5">
                  <c:v>45.598043574922187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2'!$A$8:$A$13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70253718284"/>
          <c:y val="0.28933460646065989"/>
          <c:w val="0.2860861142357205"/>
          <c:h val="0.48781607922911219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5 -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2'!$J$8</c:f>
              <c:numCache>
                <c:formatCode>#,##0</c:formatCode>
                <c:ptCount val="1"/>
                <c:pt idx="0">
                  <c:v>350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2'!$J$9</c:f>
              <c:numCache>
                <c:formatCode>#,##0</c:formatCode>
                <c:ptCount val="1"/>
                <c:pt idx="0">
                  <c:v>682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2'!$J$10</c:f>
              <c:numCache>
                <c:formatCode>#,##0</c:formatCode>
                <c:ptCount val="1"/>
                <c:pt idx="0">
                  <c:v>108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2'!$J$11</c:f>
              <c:numCache>
                <c:formatCode>#,##0</c:formatCode>
                <c:ptCount val="1"/>
                <c:pt idx="0">
                  <c:v>1675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2'!$J$12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2'!$J$6:$J$13</c:f>
              <c:strCache>
                <c:ptCount val="8"/>
                <c:pt idx="0">
                  <c:v>Section 5</c:v>
                </c:pt>
                <c:pt idx="1">
                  <c:v>voix</c:v>
                </c:pt>
                <c:pt idx="2">
                  <c:v>350</c:v>
                </c:pt>
                <c:pt idx="3">
                  <c:v>682</c:v>
                </c:pt>
                <c:pt idx="4">
                  <c:v>108</c:v>
                </c:pt>
                <c:pt idx="5">
                  <c:v>1 675</c:v>
                </c:pt>
                <c:pt idx="6">
                  <c:v>49</c:v>
                </c:pt>
                <c:pt idx="7">
                  <c:v>2 708</c:v>
                </c:pt>
              </c:strCache>
            </c:strRef>
          </c:cat>
          <c:val>
            <c:numRef>
              <c:f>'Par section et circo PF V 2'!$J$13</c:f>
              <c:numCache>
                <c:formatCode>#,##0</c:formatCode>
                <c:ptCount val="1"/>
                <c:pt idx="0">
                  <c:v>2708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082816"/>
        <c:axId val="122084352"/>
      </c:barChart>
      <c:catAx>
        <c:axId val="1220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2084352"/>
        <c:crosses val="autoZero"/>
        <c:auto val="1"/>
        <c:lblAlgn val="ctr"/>
        <c:lblOffset val="100"/>
        <c:noMultiLvlLbl val="0"/>
      </c:catAx>
      <c:valAx>
        <c:axId val="122084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208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5 -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2'!$K$8:$K$13</c:f>
              <c:numCache>
                <c:formatCode>0.00</c:formatCode>
                <c:ptCount val="6"/>
                <c:pt idx="0">
                  <c:v>6.2814070351758788</c:v>
                </c:pt>
                <c:pt idx="1">
                  <c:v>12.239770279971285</c:v>
                </c:pt>
                <c:pt idx="2">
                  <c:v>1.9382627422828429</c:v>
                </c:pt>
                <c:pt idx="3">
                  <c:v>30.061019382627425</c:v>
                </c:pt>
                <c:pt idx="4">
                  <c:v>0.87939698492462315</c:v>
                </c:pt>
                <c:pt idx="5">
                  <c:v>48.600143575017945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54779698641"/>
          <c:y val="0.2893345684730585"/>
          <c:w val="0.31145483603102875"/>
          <c:h val="0.40788527731611401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7 -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2249588801399825"/>
          <c:y val="2.07253886010362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2'!$N$8</c:f>
              <c:numCache>
                <c:formatCode>#,##0</c:formatCode>
                <c:ptCount val="1"/>
                <c:pt idx="0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2'!$N$9</c:f>
              <c:numCache>
                <c:formatCode>#,##0</c:formatCode>
                <c:ptCount val="1"/>
                <c:pt idx="0">
                  <c:v>608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2'!$N$10</c:f>
              <c:numCache>
                <c:formatCode>#,##0</c:formatCode>
                <c:ptCount val="1"/>
                <c:pt idx="0">
                  <c:v>101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2'!$N$11</c:f>
              <c:numCache>
                <c:formatCode>#,##0</c:formatCode>
                <c:ptCount val="1"/>
                <c:pt idx="0">
                  <c:v>2148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2'!$N$12</c:f>
              <c:numCache>
                <c:formatCode>#,##0</c:formatCode>
                <c:ptCount val="1"/>
                <c:pt idx="0">
                  <c:v>34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2'!$N$6:$N$13</c:f>
              <c:strCache>
                <c:ptCount val="8"/>
                <c:pt idx="0">
                  <c:v>Section 7</c:v>
                </c:pt>
                <c:pt idx="1">
                  <c:v>voix</c:v>
                </c:pt>
                <c:pt idx="2">
                  <c:v>115</c:v>
                </c:pt>
                <c:pt idx="3">
                  <c:v>608</c:v>
                </c:pt>
                <c:pt idx="4">
                  <c:v>101</c:v>
                </c:pt>
                <c:pt idx="5">
                  <c:v>2 148</c:v>
                </c:pt>
                <c:pt idx="6">
                  <c:v>34</c:v>
                </c:pt>
                <c:pt idx="7">
                  <c:v>2 658</c:v>
                </c:pt>
              </c:strCache>
            </c:strRef>
          </c:cat>
          <c:val>
            <c:numRef>
              <c:f>'Par section et circo PF V 2'!$N$13</c:f>
              <c:numCache>
                <c:formatCode>#,##0</c:formatCode>
                <c:ptCount val="1"/>
                <c:pt idx="0">
                  <c:v>2658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195968"/>
        <c:axId val="122197504"/>
      </c:barChart>
      <c:catAx>
        <c:axId val="12219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2197504"/>
        <c:crosses val="autoZero"/>
        <c:auto val="1"/>
        <c:lblAlgn val="ctr"/>
        <c:lblOffset val="100"/>
        <c:noMultiLvlLbl val="0"/>
      </c:catAx>
      <c:valAx>
        <c:axId val="122197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219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7 -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fr-FR"/>
          </a:p>
        </c:rich>
      </c:tx>
      <c:layout>
        <c:manualLayout>
          <c:xMode val="edge"/>
          <c:yMode val="edge"/>
          <c:x val="0.14738495705788257"/>
          <c:y val="4.0738709385464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tx>
            <c:strRef>
              <c:f>'Par section et circo PF V 2'!$A$8:$A$13</c:f>
              <c:strCache>
                <c:ptCount val="1"/>
                <c:pt idx="0">
                  <c:v>TE ORA API O PORINETIA TAVINI HUIRAATIRA E REO MANAHUNE TAHOERAA HUIRAATIRA DIGNITÉ BONHEUR TAPURA HUIRAATIRA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2'!$O$8:$O$13</c:f>
              <c:numCache>
                <c:formatCode>0.00</c:formatCode>
                <c:ptCount val="6"/>
                <c:pt idx="0">
                  <c:v>2.0303672316384183</c:v>
                </c:pt>
                <c:pt idx="1">
                  <c:v>10.734463276836157</c:v>
                </c:pt>
                <c:pt idx="2">
                  <c:v>1.7831920903954801</c:v>
                </c:pt>
                <c:pt idx="3">
                  <c:v>37.923728813559322</c:v>
                </c:pt>
                <c:pt idx="4">
                  <c:v>0.60028248587570621</c:v>
                </c:pt>
                <c:pt idx="5">
                  <c:v>46.927966101694921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1841308294"/>
          <c:y val="0.28933441940447097"/>
          <c:w val="0.31145490689403477"/>
          <c:h val="0.40788523848312069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Circonscription de la Polynésie française</a:t>
            </a:r>
          </a:p>
          <a:p>
            <a:pPr>
              <a:defRPr/>
            </a:pPr>
            <a:r>
              <a:rPr lang="fr-FR" sz="1800" b="1" i="0" baseline="0"/>
              <a:t> - Résultats provisoires -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</a:t>
            </a:r>
            <a:r>
              <a:rPr lang="fr-FR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2'!$S$8:$S$13</c:f>
              <c:numCache>
                <c:formatCode>0.00</c:formatCode>
                <c:ptCount val="6"/>
                <c:pt idx="0">
                  <c:v>3.6850948075846066</c:v>
                </c:pt>
                <c:pt idx="1">
                  <c:v>20.714457156572529</c:v>
                </c:pt>
                <c:pt idx="2">
                  <c:v>2.0025602048163855</c:v>
                </c:pt>
                <c:pt idx="3">
                  <c:v>29.405552444195536</c:v>
                </c:pt>
                <c:pt idx="4">
                  <c:v>1.1528922313785102</c:v>
                </c:pt>
                <c:pt idx="5">
                  <c:v>43.039443155452432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45520266904"/>
          <c:w val="0.31145500145815108"/>
          <c:h val="0.40788523444138863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8 -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33E-2"/>
          <c:y val="0.1878787878787879"/>
          <c:w val="0.58858075040783009"/>
          <c:h val="0.812121212121212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2'!$Q$8:$Q$13</c:f>
              <c:numCache>
                <c:formatCode>0.00</c:formatCode>
                <c:ptCount val="6"/>
                <c:pt idx="0">
                  <c:v>1.5650172612197928</c:v>
                </c:pt>
                <c:pt idx="1">
                  <c:v>14.890678941311853</c:v>
                </c:pt>
                <c:pt idx="2">
                  <c:v>1.9562715765247412</c:v>
                </c:pt>
                <c:pt idx="3">
                  <c:v>40.874568469505178</c:v>
                </c:pt>
                <c:pt idx="4">
                  <c:v>0.36823935558112769</c:v>
                </c:pt>
                <c:pt idx="5">
                  <c:v>40.345224395857308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004666083"/>
          <c:y val="0.289334629984001"/>
          <c:w val="0.31145500145815108"/>
          <c:h val="0.4078853091570725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Circonscription de la Polynésie française</a:t>
            </a:r>
          </a:p>
          <a:p>
            <a:pPr>
              <a:defRPr sz="1600"/>
            </a:pPr>
            <a:r>
              <a:rPr lang="fr-FR" sz="1800" b="1" i="0" baseline="0"/>
              <a:t>- Résultats provisoires -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28291557577718723"/>
          <c:y val="1.980553378694961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2'!$R$8</c:f>
              <c:numCache>
                <c:formatCode>#,##0</c:formatCode>
                <c:ptCount val="1"/>
                <c:pt idx="0">
                  <c:v>4606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2'!$R$9</c:f>
              <c:numCache>
                <c:formatCode>#,##0</c:formatCode>
                <c:ptCount val="1"/>
                <c:pt idx="0">
                  <c:v>25891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2'!$R$10</c:f>
              <c:numCache>
                <c:formatCode>#,##0</c:formatCode>
                <c:ptCount val="1"/>
                <c:pt idx="0">
                  <c:v>2503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2'!$R$11</c:f>
              <c:numCache>
                <c:formatCode>#,##0</c:formatCode>
                <c:ptCount val="1"/>
                <c:pt idx="0">
                  <c:v>36754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2'!$R$12</c:f>
              <c:numCache>
                <c:formatCode>#,##0</c:formatCode>
                <c:ptCount val="1"/>
                <c:pt idx="0">
                  <c:v>1441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2'!$R$6:$R$13</c:f>
              <c:strCache>
                <c:ptCount val="8"/>
                <c:pt idx="0">
                  <c:v>Circonscription PF</c:v>
                </c:pt>
                <c:pt idx="1">
                  <c:v>voix</c:v>
                </c:pt>
                <c:pt idx="2">
                  <c:v>4 606</c:v>
                </c:pt>
                <c:pt idx="3">
                  <c:v>25 891</c:v>
                </c:pt>
                <c:pt idx="4">
                  <c:v>2 503</c:v>
                </c:pt>
                <c:pt idx="5">
                  <c:v>36 754</c:v>
                </c:pt>
                <c:pt idx="6">
                  <c:v>1 441</c:v>
                </c:pt>
                <c:pt idx="7">
                  <c:v>53 795</c:v>
                </c:pt>
              </c:strCache>
            </c:strRef>
          </c:cat>
          <c:val>
            <c:numRef>
              <c:f>'Par section et circo PF V 2'!$R$13</c:f>
              <c:numCache>
                <c:formatCode>#,##0</c:formatCode>
                <c:ptCount val="1"/>
                <c:pt idx="0">
                  <c:v>53795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423744"/>
        <c:axId val="123429632"/>
      </c:barChart>
      <c:catAx>
        <c:axId val="123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429632"/>
        <c:crosses val="autoZero"/>
        <c:auto val="1"/>
        <c:lblAlgn val="ctr"/>
        <c:lblOffset val="100"/>
        <c:noMultiLvlLbl val="0"/>
      </c:catAx>
      <c:valAx>
        <c:axId val="123429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423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99597964326694"/>
          <c:y val="0.29400073805940136"/>
          <c:w val="0.22411429580019804"/>
          <c:h val="0.5044115220194631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4 -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</a:p>
        </c:rich>
      </c:tx>
      <c:layout>
        <c:manualLayout>
          <c:xMode val="edge"/>
          <c:yMode val="edge"/>
          <c:x val="0.23318654979448319"/>
          <c:y val="1.58102766798418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2'!$H$8</c:f>
              <c:numCache>
                <c:formatCode>#,##0</c:formatCode>
                <c:ptCount val="1"/>
                <c:pt idx="0">
                  <c:v>302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2'!$H$9</c:f>
              <c:numCache>
                <c:formatCode>#,##0</c:formatCode>
                <c:ptCount val="1"/>
                <c:pt idx="0">
                  <c:v>3720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2'!$H$10</c:f>
              <c:numCache>
                <c:formatCode>#,##0</c:formatCode>
                <c:ptCount val="1"/>
                <c:pt idx="0">
                  <c:v>298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2'!$H$11</c:f>
              <c:numCache>
                <c:formatCode>#,##0</c:formatCode>
                <c:ptCount val="1"/>
                <c:pt idx="0">
                  <c:v>5252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2'!$H$12</c:f>
              <c:numCache>
                <c:formatCode>#,##0</c:formatCode>
                <c:ptCount val="1"/>
                <c:pt idx="0">
                  <c:v>131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2'!$H$6:$I$6</c:f>
              <c:strCache>
                <c:ptCount val="1"/>
                <c:pt idx="0">
                  <c:v>Section 4</c:v>
                </c:pt>
              </c:strCache>
            </c:strRef>
          </c:cat>
          <c:val>
            <c:numRef>
              <c:f>'Par section et circo PF V 2'!$H$13</c:f>
              <c:numCache>
                <c:formatCode>#,##0</c:formatCode>
                <c:ptCount val="1"/>
                <c:pt idx="0">
                  <c:v>9619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636736"/>
        <c:axId val="123642624"/>
      </c:barChart>
      <c:catAx>
        <c:axId val="1236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642624"/>
        <c:crosses val="autoZero"/>
        <c:auto val="1"/>
        <c:lblAlgn val="ctr"/>
        <c:lblOffset val="100"/>
        <c:noMultiLvlLbl val="0"/>
      </c:catAx>
      <c:valAx>
        <c:axId val="1236426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63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6216345598314"/>
          <c:y val="0.33967985227143049"/>
          <c:w val="0.22054652602386962"/>
          <c:h val="0.518631643376593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/>
              <a:t>Section 1 - Résultats provisoires</a:t>
            </a:r>
          </a:p>
          <a:p>
            <a:pPr>
              <a:defRPr sz="1600"/>
            </a:pPr>
            <a:r>
              <a:rPr lang="fr-FR"/>
              <a:t>1er Tour de l'élection des Représentants</a:t>
            </a:r>
          </a:p>
          <a:p>
            <a:pPr>
              <a:defRPr sz="1600"/>
            </a:pPr>
            <a:r>
              <a:rPr lang="fr-FR"/>
              <a:t>à l'Assemblée de Polynésie française (voix)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78765304037593E-2"/>
          <c:y val="0.21026725366743987"/>
          <c:w val="0.67369148317538152"/>
          <c:h val="0.70676239618344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2'!$B$8</c:f>
              <c:numCache>
                <c:formatCode>#,##0</c:formatCode>
                <c:ptCount val="1"/>
                <c:pt idx="0">
                  <c:v>1323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2'!$B$9</c:f>
              <c:numCache>
                <c:formatCode>#,##0</c:formatCode>
                <c:ptCount val="1"/>
                <c:pt idx="0">
                  <c:v>5362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2'!$B$10</c:f>
              <c:numCache>
                <c:formatCode>#,##0</c:formatCode>
                <c:ptCount val="1"/>
                <c:pt idx="0">
                  <c:v>813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2'!$B$11</c:f>
              <c:numCache>
                <c:formatCode>#,##0</c:formatCode>
                <c:ptCount val="1"/>
                <c:pt idx="0">
                  <c:v>8919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2'!$B$12</c:f>
              <c:numCache>
                <c:formatCode>#,##0</c:formatCode>
                <c:ptCount val="1"/>
                <c:pt idx="0">
                  <c:v>367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2'!$B$6:$C$6</c:f>
              <c:strCache>
                <c:ptCount val="1"/>
                <c:pt idx="0">
                  <c:v>Section 1</c:v>
                </c:pt>
              </c:strCache>
            </c:strRef>
          </c:cat>
          <c:val>
            <c:numRef>
              <c:f>'Par section et circo PF V 2'!$B$13</c:f>
              <c:numCache>
                <c:formatCode>#,##0</c:formatCode>
                <c:ptCount val="1"/>
                <c:pt idx="0">
                  <c:v>12629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603712"/>
        <c:axId val="120152064"/>
      </c:barChart>
      <c:catAx>
        <c:axId val="1156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0152064"/>
        <c:crosses val="autoZero"/>
        <c:auto val="1"/>
        <c:lblAlgn val="ctr"/>
        <c:lblOffset val="100"/>
        <c:noMultiLvlLbl val="0"/>
      </c:catAx>
      <c:valAx>
        <c:axId val="1201520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60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Section 3 - </a:t>
            </a:r>
            <a:r>
              <a:rPr lang="fr-FR" sz="1800" b="1" i="0" baseline="0"/>
              <a:t>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 sz="1800" b="1" i="0" baseline="0"/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27E-2"/>
          <c:y val="0.1878787878787879"/>
          <c:w val="0.58858075040783042"/>
          <c:h val="0.81212121212121213"/>
        </c:manualLayout>
      </c:layout>
      <c:pieChart>
        <c:varyColors val="1"/>
        <c:ser>
          <c:idx val="0"/>
          <c:order val="0"/>
          <c:tx>
            <c:strRef>
              <c:f>'Par section et circo PF V 2'!$F$6:$F$7</c:f>
              <c:strCache>
                <c:ptCount val="1"/>
                <c:pt idx="0">
                  <c:v>Section 3 voix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2'!$G$8:$G$13</c:f>
              <c:numCache>
                <c:formatCode>0.00</c:formatCode>
                <c:ptCount val="6"/>
                <c:pt idx="0">
                  <c:v>4.4189928591301122</c:v>
                </c:pt>
                <c:pt idx="1">
                  <c:v>34.378187888342758</c:v>
                </c:pt>
                <c:pt idx="2">
                  <c:v>2.0448854678660857</c:v>
                </c:pt>
                <c:pt idx="3">
                  <c:v>20.258740610219792</c:v>
                </c:pt>
                <c:pt idx="4">
                  <c:v>1.6924789019753317</c:v>
                </c:pt>
                <c:pt idx="5">
                  <c:v>37.206714272465916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55686460247"/>
          <c:w val="0.3109573543307087"/>
          <c:h val="0.407885264341957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2 - Résultats provisoires</a:t>
            </a:r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en-US" sz="1800" b="1" i="0" baseline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2'!$D$6</c:f>
              <c:strCache>
                <c:ptCount val="1"/>
                <c:pt idx="0">
                  <c:v>Section 2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2'!$E$8:$E$13</c:f>
              <c:numCache>
                <c:formatCode>0.00</c:formatCode>
                <c:ptCount val="6"/>
                <c:pt idx="0">
                  <c:v>3.6116729268997401</c:v>
                </c:pt>
                <c:pt idx="1">
                  <c:v>20.468072811326206</c:v>
                </c:pt>
                <c:pt idx="2">
                  <c:v>1.7711644033516323</c:v>
                </c:pt>
                <c:pt idx="3">
                  <c:v>31.363767697197343</c:v>
                </c:pt>
                <c:pt idx="4">
                  <c:v>1.3146489453915053</c:v>
                </c:pt>
                <c:pt idx="5">
                  <c:v>41.470673215833578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3779527568"/>
          <c:y val="0.28933446199549601"/>
          <c:w val="0.3109573543307087"/>
          <c:h val="0.4397059089723318"/>
        </c:manualLayout>
      </c:layout>
      <c:overlay val="0"/>
      <c:spPr>
        <a:noFill/>
      </c:sp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2 -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2'!$D$8</c:f>
              <c:numCache>
                <c:formatCode>#,##0</c:formatCode>
                <c:ptCount val="1"/>
                <c:pt idx="0">
                  <c:v>1250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2'!$D$9</c:f>
              <c:numCache>
                <c:formatCode>#,##0</c:formatCode>
                <c:ptCount val="1"/>
                <c:pt idx="0">
                  <c:v>7084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2'!$D$10</c:f>
              <c:numCache>
                <c:formatCode>#,##0</c:formatCode>
                <c:ptCount val="1"/>
                <c:pt idx="0">
                  <c:v>613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2'!$D$11</c:f>
              <c:numCache>
                <c:formatCode>#,##0</c:formatCode>
                <c:ptCount val="1"/>
                <c:pt idx="0">
                  <c:v>10855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2'!$D$12</c:f>
              <c:numCache>
                <c:formatCode>#,##0</c:formatCode>
                <c:ptCount val="1"/>
                <c:pt idx="0">
                  <c:v>455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2'!$D$6:$D$13</c:f>
              <c:strCache>
                <c:ptCount val="8"/>
                <c:pt idx="0">
                  <c:v>Section 2</c:v>
                </c:pt>
                <c:pt idx="1">
                  <c:v>voix</c:v>
                </c:pt>
                <c:pt idx="2">
                  <c:v>1 250</c:v>
                </c:pt>
                <c:pt idx="3">
                  <c:v>7 084</c:v>
                </c:pt>
                <c:pt idx="4">
                  <c:v>613</c:v>
                </c:pt>
                <c:pt idx="5">
                  <c:v>10 855</c:v>
                </c:pt>
                <c:pt idx="6">
                  <c:v>455</c:v>
                </c:pt>
                <c:pt idx="7">
                  <c:v>14 353</c:v>
                </c:pt>
              </c:strCache>
            </c:strRef>
          </c:cat>
          <c:val>
            <c:numRef>
              <c:f>'Par section et circo PF V 2'!$D$13</c:f>
              <c:numCache>
                <c:formatCode>#,##0</c:formatCode>
                <c:ptCount val="1"/>
                <c:pt idx="0">
                  <c:v>14353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292480"/>
        <c:axId val="120294016"/>
      </c:barChart>
      <c:catAx>
        <c:axId val="1202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0294016"/>
        <c:crosses val="autoZero"/>
        <c:auto val="1"/>
        <c:lblAlgn val="ctr"/>
        <c:lblOffset val="100"/>
        <c:noMultiLvlLbl val="0"/>
      </c:catAx>
      <c:valAx>
        <c:axId val="120294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29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/>
              <a:t>Section 3 - Résultats provisoires</a:t>
            </a:r>
          </a:p>
          <a:p>
            <a:pPr>
              <a:defRPr sz="1600"/>
            </a:pPr>
            <a:r>
              <a:rPr lang="fr-FR" sz="1800"/>
              <a:t>1er Tour de l'élection des Représentants</a:t>
            </a:r>
          </a:p>
          <a:p>
            <a:pPr>
              <a:defRPr sz="1600"/>
            </a:pPr>
            <a:r>
              <a:rPr lang="fr-FR" sz="1800"/>
              <a:t>à l'Assemblée de Polynésie française (voix)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2'!$F$8</c:f>
              <c:numCache>
                <c:formatCode>#,##0</c:formatCode>
                <c:ptCount val="1"/>
                <c:pt idx="0">
                  <c:v>953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2'!$F$9</c:f>
              <c:numCache>
                <c:formatCode>#,##0</c:formatCode>
                <c:ptCount val="1"/>
                <c:pt idx="0">
                  <c:v>7414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2'!$F$10</c:f>
              <c:numCache>
                <c:formatCode>#,##0</c:formatCode>
                <c:ptCount val="1"/>
                <c:pt idx="0">
                  <c:v>441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2'!$F$11</c:f>
              <c:numCache>
                <c:formatCode>#,##0</c:formatCode>
                <c:ptCount val="1"/>
                <c:pt idx="0">
                  <c:v>4369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2'!$F$12</c:f>
              <c:numCache>
                <c:formatCode>#,##0</c:formatCode>
                <c:ptCount val="1"/>
                <c:pt idx="0">
                  <c:v>365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2'!$F$6:$G$6</c:f>
              <c:strCache>
                <c:ptCount val="1"/>
                <c:pt idx="0">
                  <c:v>Section 3</c:v>
                </c:pt>
              </c:strCache>
            </c:strRef>
          </c:cat>
          <c:val>
            <c:numRef>
              <c:f>'Par section et circo PF V 2'!$F$13</c:f>
              <c:numCache>
                <c:formatCode>#,##0</c:formatCode>
                <c:ptCount val="1"/>
                <c:pt idx="0">
                  <c:v>8024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352128"/>
        <c:axId val="120358016"/>
      </c:barChart>
      <c:catAx>
        <c:axId val="1203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0358016"/>
        <c:crosses val="autoZero"/>
        <c:auto val="1"/>
        <c:lblAlgn val="ctr"/>
        <c:lblOffset val="100"/>
        <c:noMultiLvlLbl val="0"/>
      </c:catAx>
      <c:valAx>
        <c:axId val="12035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35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22660546828627"/>
          <c:y val="0.2901645316723469"/>
          <c:w val="0.20717366359355835"/>
          <c:h val="0.4807664433736827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/>
              <a:t>Section 4 - Résultats provisoires</a:t>
            </a:r>
            <a:endParaRPr lang="fr-FR"/>
          </a:p>
          <a:p>
            <a:pPr>
              <a:defRPr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/>
            </a:pPr>
            <a:r>
              <a:rPr lang="fr-FR" sz="1800" b="1" i="0" baseline="0"/>
              <a:t>à l'Assemblée de Polynésie française (%)</a:t>
            </a:r>
            <a:endParaRPr lang="fr-FR"/>
          </a:p>
        </c:rich>
      </c:tx>
      <c:layout>
        <c:manualLayout>
          <c:xMode val="edge"/>
          <c:yMode val="edge"/>
          <c:x val="0.22883304658687997"/>
          <c:y val="1.76441071118615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132064242377529E-2"/>
          <c:y val="0.1878787878787879"/>
          <c:w val="0.58858075040783031"/>
          <c:h val="0.81212121212121224"/>
        </c:manualLayout>
      </c:layout>
      <c:pieChart>
        <c:varyColors val="1"/>
        <c:ser>
          <c:idx val="0"/>
          <c:order val="0"/>
          <c:tx>
            <c:strRef>
              <c:f>'Par section et circo PF V 2'!$I$6:$I$7</c:f>
              <c:strCache>
                <c:ptCount val="1"/>
                <c:pt idx="0">
                  <c:v>Section 4 %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B5DD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BA0000"/>
              </a:solidFill>
            </c:spPr>
          </c:dPt>
          <c:dPt>
            <c:idx val="6"/>
            <c:bubble3D val="0"/>
            <c:spPr>
              <a:solidFill>
                <a:srgbClr val="00A759"/>
              </a:solidFill>
            </c:spPr>
          </c:dPt>
          <c:dPt>
            <c:idx val="7"/>
            <c:bubble3D val="0"/>
            <c:spPr>
              <a:solidFill>
                <a:srgbClr val="8FD400"/>
              </a:solidFill>
            </c:spPr>
          </c:dPt>
          <c:dPt>
            <c:idx val="8"/>
            <c:bubble3D val="0"/>
            <c:spPr>
              <a:solidFill>
                <a:srgbClr val="FAEC4E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 section et circo PF V 2'!$A$8:$A$13</c:f>
              <c:strCache>
                <c:ptCount val="6"/>
                <c:pt idx="0">
                  <c:v>TE ORA API O PORINETIA</c:v>
                </c:pt>
                <c:pt idx="1">
                  <c:v>TAVINI HUIRAATIRA</c:v>
                </c:pt>
                <c:pt idx="2">
                  <c:v>E REO MANAHUNE</c:v>
                </c:pt>
                <c:pt idx="3">
                  <c:v>TAHOERAA HUIRAATIRA</c:v>
                </c:pt>
                <c:pt idx="4">
                  <c:v>DIGNITÉ BONHEUR</c:v>
                </c:pt>
                <c:pt idx="5">
                  <c:v>TAPURA HUIRAATIRA</c:v>
                </c:pt>
              </c:strCache>
            </c:strRef>
          </c:cat>
          <c:val>
            <c:numRef>
              <c:f>'Par section et circo PF V 2'!$I$8:$I$13</c:f>
              <c:numCache>
                <c:formatCode>0.00</c:formatCode>
                <c:ptCount val="6"/>
                <c:pt idx="0">
                  <c:v>1.5629851982196459</c:v>
                </c:pt>
                <c:pt idx="1">
                  <c:v>19.252665355553255</c:v>
                </c:pt>
                <c:pt idx="2">
                  <c:v>1.54228340751475</c:v>
                </c:pt>
                <c:pt idx="3">
                  <c:v>27.18145119552841</c:v>
                </c:pt>
                <c:pt idx="4">
                  <c:v>0.67798364558534319</c:v>
                </c:pt>
                <c:pt idx="5">
                  <c:v>49.78263119759859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296763741853"/>
          <c:y val="0.28933457466113333"/>
          <c:w val="0.30987738972819789"/>
          <c:h val="0.43458255092862885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66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8 - Résultats provisoires</a:t>
            </a:r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2'!$P$8</c:f>
              <c:numCache>
                <c:formatCode>#,##0</c:formatCode>
                <c:ptCount val="1"/>
                <c:pt idx="0">
                  <c:v>68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2'!$P$9</c:f>
              <c:numCache>
                <c:formatCode>#,##0</c:formatCode>
                <c:ptCount val="1"/>
                <c:pt idx="0">
                  <c:v>647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2'!$P$10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2'!$P$11</c:f>
              <c:numCache>
                <c:formatCode>#,##0</c:formatCode>
                <c:ptCount val="1"/>
                <c:pt idx="0">
                  <c:v>1776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2'!$P$12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2'!$P$6:$P$13</c:f>
              <c:strCache>
                <c:ptCount val="8"/>
                <c:pt idx="0">
                  <c:v>Section 8</c:v>
                </c:pt>
                <c:pt idx="1">
                  <c:v>voix</c:v>
                </c:pt>
                <c:pt idx="2">
                  <c:v>68</c:v>
                </c:pt>
                <c:pt idx="3">
                  <c:v>647</c:v>
                </c:pt>
                <c:pt idx="4">
                  <c:v>85</c:v>
                </c:pt>
                <c:pt idx="5">
                  <c:v>1 776</c:v>
                </c:pt>
                <c:pt idx="6">
                  <c:v>16</c:v>
                </c:pt>
                <c:pt idx="7">
                  <c:v>1 753</c:v>
                </c:pt>
              </c:strCache>
            </c:strRef>
          </c:cat>
          <c:val>
            <c:numRef>
              <c:f>'Par section et circo PF V 2'!$P$13</c:f>
              <c:numCache>
                <c:formatCode>#,##0</c:formatCode>
                <c:ptCount val="1"/>
                <c:pt idx="0">
                  <c:v>1753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526720"/>
        <c:axId val="120528256"/>
      </c:barChart>
      <c:catAx>
        <c:axId val="12052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0528256"/>
        <c:crosses val="autoZero"/>
        <c:auto val="1"/>
        <c:lblAlgn val="ctr"/>
        <c:lblOffset val="100"/>
        <c:noMultiLvlLbl val="0"/>
      </c:catAx>
      <c:valAx>
        <c:axId val="1205282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526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baseline="0"/>
              <a:t>Section 6 - Résultats provisoires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1er Tour de l'élection des Représentants</a:t>
            </a:r>
            <a:endParaRPr lang="fr-FR"/>
          </a:p>
          <a:p>
            <a:pPr>
              <a:defRPr sz="1600"/>
            </a:pPr>
            <a:r>
              <a:rPr lang="fr-FR" sz="1800" b="1" i="0" baseline="0"/>
              <a:t>à l'Assemblée de Polynésie française (voix)</a:t>
            </a:r>
            <a:endParaRPr lang="fr-FR"/>
          </a:p>
        </c:rich>
      </c:tx>
      <c:layout>
        <c:manualLayout>
          <c:xMode val="edge"/>
          <c:yMode val="edge"/>
          <c:x val="0.30671485525753589"/>
          <c:y val="1.26039898722906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 section et circo PF V 2'!$A$8</c:f>
              <c:strCache>
                <c:ptCount val="1"/>
                <c:pt idx="0">
                  <c:v>TE ORA API O PORINETIA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2'!$L$8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</c:ser>
        <c:ser>
          <c:idx val="1"/>
          <c:order val="1"/>
          <c:tx>
            <c:strRef>
              <c:f>'Par section et circo PF V 2'!$A$9</c:f>
              <c:strCache>
                <c:ptCount val="1"/>
                <c:pt idx="0">
                  <c:v>TAVINI HUIRAATIRA</c:v>
                </c:pt>
              </c:strCache>
            </c:strRef>
          </c:tx>
          <c:spPr>
            <a:solidFill>
              <a:srgbClr val="00B5DD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2'!$L$9</c:f>
              <c:numCache>
                <c:formatCode>#,##0</c:formatCode>
                <c:ptCount val="1"/>
                <c:pt idx="0">
                  <c:v>374</c:v>
                </c:pt>
              </c:numCache>
            </c:numRef>
          </c:val>
        </c:ser>
        <c:ser>
          <c:idx val="2"/>
          <c:order val="2"/>
          <c:tx>
            <c:strRef>
              <c:f>'Par section et circo PF V 2'!$A$10</c:f>
              <c:strCache>
                <c:ptCount val="1"/>
                <c:pt idx="0">
                  <c:v>E REO MANAHUNE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2'!$L$10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</c:ser>
        <c:ser>
          <c:idx val="3"/>
          <c:order val="3"/>
          <c:tx>
            <c:strRef>
              <c:f>'Par section et circo PF V 2'!$A$11</c:f>
              <c:strCache>
                <c:ptCount val="1"/>
                <c:pt idx="0">
                  <c:v>TAHOERAA HUIRAATIRA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2'!$L$11</c:f>
              <c:numCache>
                <c:formatCode>#,##0</c:formatCode>
                <c:ptCount val="1"/>
                <c:pt idx="0">
                  <c:v>1760</c:v>
                </c:pt>
              </c:numCache>
            </c:numRef>
          </c:val>
        </c:ser>
        <c:ser>
          <c:idx val="4"/>
          <c:order val="4"/>
          <c:tx>
            <c:strRef>
              <c:f>'Par section et circo PF V 2'!$A$12</c:f>
              <c:strCache>
                <c:ptCount val="1"/>
                <c:pt idx="0">
                  <c:v>DIGNITÉ BONHEUR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2'!$L$12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5"/>
          <c:order val="5"/>
          <c:tx>
            <c:strRef>
              <c:f>'Par section et circo PF V 2'!$A$13</c:f>
              <c:strCache>
                <c:ptCount val="1"/>
                <c:pt idx="0">
                  <c:v>TAPURA HUIRAATIRA</c:v>
                </c:pt>
              </c:strCache>
            </c:strRef>
          </c:tx>
          <c:spPr>
            <a:solidFill>
              <a:srgbClr val="BA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section et circo PF V 2'!$L$6:$L$13</c:f>
              <c:strCache>
                <c:ptCount val="8"/>
                <c:pt idx="0">
                  <c:v>Section 6</c:v>
                </c:pt>
                <c:pt idx="1">
                  <c:v>voix</c:v>
                </c:pt>
                <c:pt idx="2">
                  <c:v>245</c:v>
                </c:pt>
                <c:pt idx="3">
                  <c:v>374</c:v>
                </c:pt>
                <c:pt idx="4">
                  <c:v>44</c:v>
                </c:pt>
                <c:pt idx="5">
                  <c:v>1 760</c:v>
                </c:pt>
                <c:pt idx="6">
                  <c:v>24</c:v>
                </c:pt>
                <c:pt idx="7">
                  <c:v>2 051</c:v>
                </c:pt>
              </c:strCache>
            </c:strRef>
          </c:cat>
          <c:val>
            <c:numRef>
              <c:f>'Par section et circo PF V 2'!$L$13</c:f>
              <c:numCache>
                <c:formatCode>#,##0</c:formatCode>
                <c:ptCount val="1"/>
                <c:pt idx="0">
                  <c:v>2051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705984"/>
        <c:axId val="121707520"/>
      </c:barChart>
      <c:catAx>
        <c:axId val="1217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1707520"/>
        <c:crosses val="autoZero"/>
        <c:auto val="1"/>
        <c:lblAlgn val="ctr"/>
        <c:lblOffset val="100"/>
        <c:noMultiLvlLbl val="0"/>
      </c:catAx>
      <c:valAx>
        <c:axId val="1217075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70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69093122845569"/>
          <c:y val="0.46045648887528634"/>
          <c:w val="0.19251714710691764"/>
          <c:h val="0.3615959489162794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7</xdr:col>
      <xdr:colOff>152400</xdr:colOff>
      <xdr:row>44</xdr:row>
      <xdr:rowOff>0</xdr:rowOff>
    </xdr:to>
    <xdr:graphicFrame macro="">
      <xdr:nvGraphicFramePr>
        <xdr:cNvPr id="315417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638175</xdr:colOff>
      <xdr:row>19</xdr:row>
      <xdr:rowOff>19050</xdr:rowOff>
    </xdr:from>
    <xdr:to>
      <xdr:col>20</xdr:col>
      <xdr:colOff>276225</xdr:colOff>
      <xdr:row>44</xdr:row>
      <xdr:rowOff>9525</xdr:rowOff>
    </xdr:to>
    <xdr:graphicFrame macro="">
      <xdr:nvGraphicFramePr>
        <xdr:cNvPr id="3154174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74</xdr:row>
      <xdr:rowOff>28575</xdr:rowOff>
    </xdr:from>
    <xdr:to>
      <xdr:col>7</xdr:col>
      <xdr:colOff>190500</xdr:colOff>
      <xdr:row>100</xdr:row>
      <xdr:rowOff>142875</xdr:rowOff>
    </xdr:to>
    <xdr:graphicFrame macro="">
      <xdr:nvGraphicFramePr>
        <xdr:cNvPr id="315417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7</xdr:col>
      <xdr:colOff>152400</xdr:colOff>
      <xdr:row>69</xdr:row>
      <xdr:rowOff>123825</xdr:rowOff>
    </xdr:to>
    <xdr:graphicFrame macro="">
      <xdr:nvGraphicFramePr>
        <xdr:cNvPr id="315417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685800</xdr:colOff>
      <xdr:row>44</xdr:row>
      <xdr:rowOff>180975</xdr:rowOff>
    </xdr:from>
    <xdr:to>
      <xdr:col>19</xdr:col>
      <xdr:colOff>752475</xdr:colOff>
      <xdr:row>69</xdr:row>
      <xdr:rowOff>142875</xdr:rowOff>
    </xdr:to>
    <xdr:graphicFrame macro="">
      <xdr:nvGraphicFramePr>
        <xdr:cNvPr id="3154177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733425</xdr:colOff>
      <xdr:row>73</xdr:row>
      <xdr:rowOff>180976</xdr:rowOff>
    </xdr:from>
    <xdr:to>
      <xdr:col>20</xdr:col>
      <xdr:colOff>0</xdr:colOff>
      <xdr:row>100</xdr:row>
      <xdr:rowOff>142876</xdr:rowOff>
    </xdr:to>
    <xdr:graphicFrame macro="">
      <xdr:nvGraphicFramePr>
        <xdr:cNvPr id="3154178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102</xdr:row>
      <xdr:rowOff>9525</xdr:rowOff>
    </xdr:from>
    <xdr:to>
      <xdr:col>7</xdr:col>
      <xdr:colOff>209550</xdr:colOff>
      <xdr:row>127</xdr:row>
      <xdr:rowOff>0</xdr:rowOff>
    </xdr:to>
    <xdr:graphicFrame macro="">
      <xdr:nvGraphicFramePr>
        <xdr:cNvPr id="3154179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714375</xdr:colOff>
      <xdr:row>222</xdr:row>
      <xdr:rowOff>9525</xdr:rowOff>
    </xdr:from>
    <xdr:to>
      <xdr:col>19</xdr:col>
      <xdr:colOff>704850</xdr:colOff>
      <xdr:row>246</xdr:row>
      <xdr:rowOff>180975</xdr:rowOff>
    </xdr:to>
    <xdr:graphicFrame macro="">
      <xdr:nvGraphicFramePr>
        <xdr:cNvPr id="3154180" name="Graphique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638175</xdr:colOff>
      <xdr:row>161</xdr:row>
      <xdr:rowOff>0</xdr:rowOff>
    </xdr:from>
    <xdr:to>
      <xdr:col>20</xdr:col>
      <xdr:colOff>104775</xdr:colOff>
      <xdr:row>189</xdr:row>
      <xdr:rowOff>57150</xdr:rowOff>
    </xdr:to>
    <xdr:graphicFrame macro="">
      <xdr:nvGraphicFramePr>
        <xdr:cNvPr id="3154181" name="Graphique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161</xdr:row>
      <xdr:rowOff>9525</xdr:rowOff>
    </xdr:from>
    <xdr:to>
      <xdr:col>7</xdr:col>
      <xdr:colOff>600075</xdr:colOff>
      <xdr:row>189</xdr:row>
      <xdr:rowOff>95250</xdr:rowOff>
    </xdr:to>
    <xdr:graphicFrame macro="">
      <xdr:nvGraphicFramePr>
        <xdr:cNvPr id="3154182" name="Graphique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638175</xdr:colOff>
      <xdr:row>128</xdr:row>
      <xdr:rowOff>9525</xdr:rowOff>
    </xdr:from>
    <xdr:to>
      <xdr:col>20</xdr:col>
      <xdr:colOff>95250</xdr:colOff>
      <xdr:row>156</xdr:row>
      <xdr:rowOff>161925</xdr:rowOff>
    </xdr:to>
    <xdr:graphicFrame macro="">
      <xdr:nvGraphicFramePr>
        <xdr:cNvPr id="3154183" name="Graphique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128</xdr:row>
      <xdr:rowOff>0</xdr:rowOff>
    </xdr:from>
    <xdr:to>
      <xdr:col>7</xdr:col>
      <xdr:colOff>190500</xdr:colOff>
      <xdr:row>156</xdr:row>
      <xdr:rowOff>171450</xdr:rowOff>
    </xdr:to>
    <xdr:graphicFrame macro="">
      <xdr:nvGraphicFramePr>
        <xdr:cNvPr id="3154184" name="Graphique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685800</xdr:colOff>
      <xdr:row>191</xdr:row>
      <xdr:rowOff>9525</xdr:rowOff>
    </xdr:from>
    <xdr:to>
      <xdr:col>20</xdr:col>
      <xdr:colOff>85725</xdr:colOff>
      <xdr:row>220</xdr:row>
      <xdr:rowOff>0</xdr:rowOff>
    </xdr:to>
    <xdr:graphicFrame macro="">
      <xdr:nvGraphicFramePr>
        <xdr:cNvPr id="3154185" name="Graphique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191</xdr:row>
      <xdr:rowOff>9525</xdr:rowOff>
    </xdr:from>
    <xdr:to>
      <xdr:col>7</xdr:col>
      <xdr:colOff>638175</xdr:colOff>
      <xdr:row>220</xdr:row>
      <xdr:rowOff>9525</xdr:rowOff>
    </xdr:to>
    <xdr:graphicFrame macro="">
      <xdr:nvGraphicFramePr>
        <xdr:cNvPr id="3154186" name="Graphique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250</xdr:row>
      <xdr:rowOff>28575</xdr:rowOff>
    </xdr:from>
    <xdr:to>
      <xdr:col>7</xdr:col>
      <xdr:colOff>628650</xdr:colOff>
      <xdr:row>281</xdr:row>
      <xdr:rowOff>95250</xdr:rowOff>
    </xdr:to>
    <xdr:graphicFrame macro="">
      <xdr:nvGraphicFramePr>
        <xdr:cNvPr id="3154187" name="Graphique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222</xdr:row>
      <xdr:rowOff>9525</xdr:rowOff>
    </xdr:from>
    <xdr:to>
      <xdr:col>7</xdr:col>
      <xdr:colOff>628650</xdr:colOff>
      <xdr:row>247</xdr:row>
      <xdr:rowOff>28575</xdr:rowOff>
    </xdr:to>
    <xdr:graphicFrame macro="">
      <xdr:nvGraphicFramePr>
        <xdr:cNvPr id="3154188" name="Graphique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742950</xdr:colOff>
      <xdr:row>249</xdr:row>
      <xdr:rowOff>180975</xdr:rowOff>
    </xdr:from>
    <xdr:to>
      <xdr:col>20</xdr:col>
      <xdr:colOff>76200</xdr:colOff>
      <xdr:row>281</xdr:row>
      <xdr:rowOff>114300</xdr:rowOff>
    </xdr:to>
    <xdr:graphicFrame macro="">
      <xdr:nvGraphicFramePr>
        <xdr:cNvPr id="3154189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628650</xdr:colOff>
      <xdr:row>101</xdr:row>
      <xdr:rowOff>171450</xdr:rowOff>
    </xdr:from>
    <xdr:to>
      <xdr:col>19</xdr:col>
      <xdr:colOff>647700</xdr:colOff>
      <xdr:row>127</xdr:row>
      <xdr:rowOff>38100</xdr:rowOff>
    </xdr:to>
    <xdr:graphicFrame macro="">
      <xdr:nvGraphicFramePr>
        <xdr:cNvPr id="3154190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P239"/>
  <sheetViews>
    <sheetView workbookViewId="0">
      <selection sqref="A1:XFD1048576"/>
    </sheetView>
  </sheetViews>
  <sheetFormatPr baseColWidth="10" defaultColWidth="9.140625" defaultRowHeight="15" x14ac:dyDescent="0.25"/>
  <cols>
    <col min="1" max="1" width="28.28515625" style="15" customWidth="1"/>
    <col min="2" max="2" width="10" style="15" customWidth="1"/>
    <col min="3" max="3" width="11.85546875" style="15" customWidth="1"/>
    <col min="4" max="4" width="11.5703125" style="15" customWidth="1"/>
    <col min="5" max="5" width="17.5703125" style="15" customWidth="1"/>
    <col min="6" max="6" width="12.85546875" style="15" customWidth="1"/>
    <col min="7" max="7" width="22.28515625" style="15" customWidth="1"/>
    <col min="8" max="8" width="8.140625" style="15" customWidth="1"/>
    <col min="9" max="9" width="5.85546875" style="15" customWidth="1"/>
    <col min="10" max="10" width="18.7109375" style="15" customWidth="1"/>
    <col min="11" max="11" width="37.7109375" style="15" customWidth="1"/>
    <col min="12" max="12" width="22.28515625" style="15" customWidth="1"/>
    <col min="13" max="13" width="20" style="15" customWidth="1"/>
    <col min="14" max="14" width="1.140625" style="15" customWidth="1"/>
    <col min="15" max="16384" width="9.140625" style="15"/>
  </cols>
  <sheetData>
    <row r="1" spans="1:16" ht="48" customHeight="1" x14ac:dyDescent="0.25">
      <c r="A1" s="169" t="s">
        <v>314</v>
      </c>
      <c r="B1" s="169"/>
      <c r="C1" s="169"/>
      <c r="D1" s="169"/>
      <c r="E1" s="169"/>
      <c r="F1" s="169"/>
      <c r="G1" s="169"/>
      <c r="H1" s="169"/>
      <c r="I1" s="169"/>
      <c r="J1" s="169"/>
      <c r="K1" s="15" t="s">
        <v>308</v>
      </c>
      <c r="L1" s="15" t="s">
        <v>309</v>
      </c>
      <c r="M1" s="15" t="s">
        <v>310</v>
      </c>
      <c r="N1" s="15" t="s">
        <v>311</v>
      </c>
      <c r="O1" s="15" t="s">
        <v>312</v>
      </c>
      <c r="P1" s="15" t="s">
        <v>313</v>
      </c>
    </row>
    <row r="2" spans="1:16" x14ac:dyDescent="0.25">
      <c r="A2" s="168" t="s">
        <v>0</v>
      </c>
      <c r="B2" s="168" t="s">
        <v>1</v>
      </c>
      <c r="C2" s="168" t="s">
        <v>2</v>
      </c>
      <c r="D2" s="168" t="s">
        <v>154</v>
      </c>
      <c r="E2" s="168" t="s">
        <v>155</v>
      </c>
      <c r="F2" s="168" t="s">
        <v>72</v>
      </c>
      <c r="G2" s="168" t="s">
        <v>73</v>
      </c>
      <c r="H2" s="168" t="s">
        <v>156</v>
      </c>
      <c r="I2" s="168" t="s">
        <v>157</v>
      </c>
      <c r="J2" s="168" t="s">
        <v>158</v>
      </c>
      <c r="K2" s="168" t="s">
        <v>159</v>
      </c>
      <c r="L2" s="168" t="s">
        <v>159</v>
      </c>
      <c r="M2" s="168" t="s">
        <v>159</v>
      </c>
      <c r="N2" s="168" t="s">
        <v>159</v>
      </c>
      <c r="O2" s="15" t="s">
        <v>159</v>
      </c>
      <c r="P2" s="15" t="s">
        <v>159</v>
      </c>
    </row>
    <row r="3" spans="1:16" x14ac:dyDescent="0.25">
      <c r="A3" s="15" t="s">
        <v>88</v>
      </c>
      <c r="B3" s="15" t="s">
        <v>5</v>
      </c>
      <c r="C3" s="15">
        <v>1</v>
      </c>
      <c r="D3" s="15">
        <v>1149</v>
      </c>
      <c r="E3" s="15">
        <v>583</v>
      </c>
      <c r="F3" s="15">
        <v>566</v>
      </c>
      <c r="H3" s="15">
        <v>4</v>
      </c>
      <c r="I3" s="15">
        <v>5</v>
      </c>
      <c r="J3" s="15">
        <v>574</v>
      </c>
      <c r="K3" s="15">
        <v>37</v>
      </c>
      <c r="L3" s="15">
        <v>79</v>
      </c>
      <c r="M3" s="15">
        <v>7</v>
      </c>
      <c r="N3" s="15">
        <v>114</v>
      </c>
      <c r="O3" s="15">
        <v>13</v>
      </c>
      <c r="P3" s="15">
        <v>324</v>
      </c>
    </row>
    <row r="4" spans="1:16" x14ac:dyDescent="0.25">
      <c r="A4" s="15" t="s">
        <v>88</v>
      </c>
      <c r="B4" s="15" t="s">
        <v>5</v>
      </c>
      <c r="C4" s="15">
        <v>2</v>
      </c>
      <c r="D4" s="15">
        <v>1414</v>
      </c>
      <c r="E4" s="15">
        <v>762</v>
      </c>
      <c r="F4" s="15">
        <v>652</v>
      </c>
      <c r="H4" s="15">
        <v>16</v>
      </c>
      <c r="I4" s="15">
        <v>8</v>
      </c>
      <c r="J4" s="15">
        <v>738</v>
      </c>
      <c r="K4" s="15">
        <v>46</v>
      </c>
      <c r="L4" s="15">
        <v>109</v>
      </c>
      <c r="M4" s="15">
        <v>19</v>
      </c>
      <c r="N4" s="15">
        <v>163</v>
      </c>
      <c r="O4" s="15">
        <v>20</v>
      </c>
      <c r="P4" s="15">
        <v>381</v>
      </c>
    </row>
    <row r="5" spans="1:16" x14ac:dyDescent="0.25">
      <c r="A5" s="15" t="s">
        <v>88</v>
      </c>
      <c r="B5" s="15" t="s">
        <v>5</v>
      </c>
      <c r="C5" s="15">
        <v>3</v>
      </c>
      <c r="D5" s="15">
        <v>975</v>
      </c>
      <c r="E5" s="15">
        <v>598</v>
      </c>
      <c r="F5" s="15">
        <v>377</v>
      </c>
      <c r="H5" s="15">
        <v>5</v>
      </c>
      <c r="I5" s="15">
        <v>6</v>
      </c>
      <c r="J5" s="15">
        <v>587</v>
      </c>
      <c r="K5" s="15">
        <v>21</v>
      </c>
      <c r="L5" s="15">
        <v>103</v>
      </c>
      <c r="M5" s="15">
        <v>8</v>
      </c>
      <c r="N5" s="15">
        <v>312</v>
      </c>
      <c r="O5" s="15">
        <v>10</v>
      </c>
      <c r="P5" s="15">
        <v>133</v>
      </c>
    </row>
    <row r="6" spans="1:16" x14ac:dyDescent="0.25">
      <c r="A6" s="15" t="s">
        <v>88</v>
      </c>
      <c r="B6" s="15" t="s">
        <v>5</v>
      </c>
      <c r="C6" s="15">
        <v>4</v>
      </c>
      <c r="D6" s="15">
        <v>1119</v>
      </c>
      <c r="E6" s="15">
        <v>640</v>
      </c>
      <c r="F6" s="15">
        <v>479</v>
      </c>
      <c r="H6" s="15">
        <v>6</v>
      </c>
      <c r="I6" s="15">
        <v>1</v>
      </c>
      <c r="J6" s="15">
        <v>633</v>
      </c>
      <c r="K6" s="15">
        <v>46</v>
      </c>
      <c r="L6" s="15">
        <v>67</v>
      </c>
      <c r="M6" s="15">
        <v>41</v>
      </c>
      <c r="N6" s="15">
        <v>137</v>
      </c>
      <c r="O6" s="15">
        <v>15</v>
      </c>
      <c r="P6" s="15">
        <v>327</v>
      </c>
    </row>
    <row r="7" spans="1:16" x14ac:dyDescent="0.25">
      <c r="A7" s="15" t="s">
        <v>88</v>
      </c>
      <c r="B7" s="15" t="s">
        <v>5</v>
      </c>
      <c r="C7" s="15">
        <v>5</v>
      </c>
      <c r="D7" s="15">
        <v>1675</v>
      </c>
      <c r="E7" s="15">
        <v>934</v>
      </c>
      <c r="F7" s="15">
        <v>741</v>
      </c>
      <c r="H7" s="15">
        <v>26</v>
      </c>
      <c r="I7" s="15">
        <v>4</v>
      </c>
      <c r="J7" s="15">
        <v>904</v>
      </c>
      <c r="K7" s="15">
        <v>30</v>
      </c>
      <c r="L7" s="15">
        <v>169</v>
      </c>
      <c r="M7" s="15">
        <v>29</v>
      </c>
      <c r="N7" s="15">
        <v>269</v>
      </c>
      <c r="O7" s="15">
        <v>15</v>
      </c>
      <c r="P7" s="15">
        <v>392</v>
      </c>
    </row>
    <row r="8" spans="1:16" x14ac:dyDescent="0.25">
      <c r="A8" s="15" t="s">
        <v>88</v>
      </c>
      <c r="B8" s="15" t="s">
        <v>5</v>
      </c>
      <c r="C8" s="15">
        <v>6</v>
      </c>
      <c r="D8" s="15">
        <v>1216</v>
      </c>
      <c r="E8" s="15">
        <v>704</v>
      </c>
      <c r="F8" s="15">
        <v>512</v>
      </c>
      <c r="H8" s="15">
        <v>6</v>
      </c>
      <c r="I8" s="15">
        <v>4</v>
      </c>
      <c r="J8" s="15">
        <v>694</v>
      </c>
      <c r="K8" s="15">
        <v>25</v>
      </c>
      <c r="L8" s="15">
        <v>137</v>
      </c>
      <c r="M8" s="15">
        <v>28</v>
      </c>
      <c r="N8" s="15">
        <v>206</v>
      </c>
      <c r="O8" s="15">
        <v>9</v>
      </c>
      <c r="P8" s="15">
        <v>289</v>
      </c>
    </row>
    <row r="9" spans="1:16" x14ac:dyDescent="0.25">
      <c r="A9" s="15" t="s">
        <v>88</v>
      </c>
      <c r="B9" s="15" t="s">
        <v>6</v>
      </c>
      <c r="C9" s="15" t="s">
        <v>306</v>
      </c>
      <c r="D9" s="15">
        <v>1224</v>
      </c>
      <c r="E9" s="15">
        <v>771</v>
      </c>
      <c r="F9" s="15">
        <v>453</v>
      </c>
      <c r="H9" s="15">
        <v>4</v>
      </c>
      <c r="I9" s="15">
        <v>2</v>
      </c>
      <c r="J9" s="15">
        <v>765</v>
      </c>
      <c r="K9" s="15">
        <v>16</v>
      </c>
      <c r="L9" s="15">
        <v>203</v>
      </c>
      <c r="M9" s="15">
        <v>6</v>
      </c>
      <c r="N9" s="15">
        <v>274</v>
      </c>
      <c r="O9" s="15">
        <v>6</v>
      </c>
      <c r="P9" s="15">
        <v>260</v>
      </c>
    </row>
    <row r="10" spans="1:16" x14ac:dyDescent="0.25">
      <c r="A10" s="15" t="s">
        <v>88</v>
      </c>
      <c r="B10" s="15" t="s">
        <v>6</v>
      </c>
      <c r="C10" s="15" t="s">
        <v>305</v>
      </c>
      <c r="D10" s="15">
        <v>1567</v>
      </c>
      <c r="E10" s="15">
        <v>1068</v>
      </c>
      <c r="F10" s="15">
        <v>499</v>
      </c>
      <c r="H10" s="15">
        <v>6</v>
      </c>
      <c r="I10" s="15">
        <v>4</v>
      </c>
      <c r="J10" s="15">
        <v>1058</v>
      </c>
      <c r="K10" s="15">
        <v>21</v>
      </c>
      <c r="L10" s="15">
        <v>240</v>
      </c>
      <c r="M10" s="15">
        <v>3</v>
      </c>
      <c r="N10" s="15">
        <v>356</v>
      </c>
      <c r="O10" s="15">
        <v>6</v>
      </c>
      <c r="P10" s="15">
        <v>432</v>
      </c>
    </row>
    <row r="11" spans="1:16" x14ac:dyDescent="0.25">
      <c r="A11" s="15" t="s">
        <v>88</v>
      </c>
      <c r="B11" s="15" t="s">
        <v>6</v>
      </c>
      <c r="C11" s="15" t="s">
        <v>304</v>
      </c>
      <c r="D11" s="15">
        <v>2179</v>
      </c>
      <c r="E11" s="15">
        <v>1340</v>
      </c>
      <c r="F11" s="15">
        <v>839</v>
      </c>
      <c r="H11" s="15">
        <v>9</v>
      </c>
      <c r="I11" s="15">
        <v>12</v>
      </c>
      <c r="J11" s="15">
        <v>1319</v>
      </c>
      <c r="K11" s="15">
        <v>37</v>
      </c>
      <c r="L11" s="15">
        <v>230</v>
      </c>
      <c r="M11" s="15">
        <v>13</v>
      </c>
      <c r="N11" s="15">
        <v>632</v>
      </c>
      <c r="O11" s="15">
        <v>12</v>
      </c>
      <c r="P11" s="15">
        <v>395</v>
      </c>
    </row>
    <row r="12" spans="1:16" x14ac:dyDescent="0.25">
      <c r="A12" s="15" t="s">
        <v>88</v>
      </c>
      <c r="B12" s="15" t="s">
        <v>6</v>
      </c>
      <c r="C12" s="15" t="s">
        <v>303</v>
      </c>
      <c r="D12" s="15">
        <v>1589</v>
      </c>
      <c r="E12" s="15">
        <v>1036</v>
      </c>
      <c r="F12" s="15">
        <v>553</v>
      </c>
      <c r="H12" s="15">
        <v>10</v>
      </c>
      <c r="I12" s="15">
        <v>3</v>
      </c>
      <c r="J12" s="15">
        <v>1023</v>
      </c>
      <c r="K12" s="15">
        <v>41</v>
      </c>
      <c r="L12" s="15">
        <v>278</v>
      </c>
      <c r="M12" s="15">
        <v>8</v>
      </c>
      <c r="N12" s="15">
        <v>319</v>
      </c>
      <c r="O12" s="15">
        <v>9</v>
      </c>
      <c r="P12" s="15">
        <v>368</v>
      </c>
    </row>
    <row r="13" spans="1:16" x14ac:dyDescent="0.25">
      <c r="A13" s="15" t="s">
        <v>88</v>
      </c>
      <c r="B13" s="15" t="s">
        <v>6</v>
      </c>
      <c r="C13" s="15" t="s">
        <v>302</v>
      </c>
      <c r="D13" s="15">
        <v>1737</v>
      </c>
      <c r="E13" s="15">
        <v>1093</v>
      </c>
      <c r="F13" s="15">
        <v>644</v>
      </c>
      <c r="H13" s="15">
        <v>0</v>
      </c>
      <c r="I13" s="15">
        <v>12</v>
      </c>
      <c r="J13" s="15">
        <v>1081</v>
      </c>
      <c r="K13" s="15">
        <v>28</v>
      </c>
      <c r="L13" s="15">
        <v>141</v>
      </c>
      <c r="M13" s="15">
        <v>11</v>
      </c>
      <c r="N13" s="15">
        <v>467</v>
      </c>
      <c r="O13" s="15">
        <v>11</v>
      </c>
      <c r="P13" s="15">
        <v>423</v>
      </c>
    </row>
    <row r="14" spans="1:16" x14ac:dyDescent="0.25">
      <c r="A14" s="15" t="s">
        <v>88</v>
      </c>
      <c r="B14" s="15" t="s">
        <v>6</v>
      </c>
      <c r="C14" s="15" t="s">
        <v>301</v>
      </c>
      <c r="D14" s="15">
        <v>929</v>
      </c>
      <c r="E14" s="15">
        <v>544</v>
      </c>
      <c r="F14" s="15">
        <v>385</v>
      </c>
      <c r="H14" s="15">
        <v>5</v>
      </c>
      <c r="I14" s="15">
        <v>9</v>
      </c>
      <c r="J14" s="15">
        <v>530</v>
      </c>
      <c r="K14" s="15">
        <v>34</v>
      </c>
      <c r="L14" s="15">
        <v>141</v>
      </c>
      <c r="M14" s="15">
        <v>2</v>
      </c>
      <c r="N14" s="15">
        <v>241</v>
      </c>
      <c r="O14" s="15">
        <v>7</v>
      </c>
      <c r="P14" s="15">
        <v>105</v>
      </c>
    </row>
    <row r="15" spans="1:16" x14ac:dyDescent="0.25">
      <c r="A15" s="15" t="s">
        <v>88</v>
      </c>
      <c r="B15" s="15" t="s">
        <v>6</v>
      </c>
      <c r="C15" s="15" t="s">
        <v>291</v>
      </c>
      <c r="D15" s="15">
        <v>1009</v>
      </c>
      <c r="E15" s="15">
        <v>618</v>
      </c>
      <c r="F15" s="15">
        <v>391</v>
      </c>
      <c r="H15" s="15">
        <v>5</v>
      </c>
      <c r="I15" s="15">
        <v>1</v>
      </c>
      <c r="J15" s="15">
        <v>612</v>
      </c>
      <c r="K15" s="15">
        <v>64</v>
      </c>
      <c r="L15" s="15">
        <v>182</v>
      </c>
      <c r="M15" s="15">
        <v>0</v>
      </c>
      <c r="N15" s="15">
        <v>235</v>
      </c>
      <c r="O15" s="15">
        <v>4</v>
      </c>
      <c r="P15" s="15">
        <v>127</v>
      </c>
    </row>
    <row r="16" spans="1:16" x14ac:dyDescent="0.25">
      <c r="A16" s="15" t="s">
        <v>88</v>
      </c>
      <c r="B16" s="15" t="s">
        <v>6</v>
      </c>
      <c r="C16" s="15" t="s">
        <v>290</v>
      </c>
      <c r="D16" s="15">
        <v>1457</v>
      </c>
      <c r="E16" s="15">
        <v>799</v>
      </c>
      <c r="F16" s="15">
        <v>658</v>
      </c>
      <c r="H16" s="15">
        <v>7</v>
      </c>
      <c r="I16" s="15">
        <v>2</v>
      </c>
      <c r="J16" s="15">
        <v>790</v>
      </c>
      <c r="K16" s="15">
        <v>22</v>
      </c>
      <c r="L16" s="15">
        <v>263</v>
      </c>
      <c r="M16" s="15">
        <v>5</v>
      </c>
      <c r="N16" s="15">
        <v>222</v>
      </c>
      <c r="O16" s="15">
        <v>8</v>
      </c>
      <c r="P16" s="15">
        <v>270</v>
      </c>
    </row>
    <row r="17" spans="1:16" x14ac:dyDescent="0.25">
      <c r="A17" s="15" t="s">
        <v>88</v>
      </c>
      <c r="B17" s="15" t="s">
        <v>6</v>
      </c>
      <c r="C17" s="15" t="s">
        <v>289</v>
      </c>
      <c r="D17" s="15">
        <v>1306</v>
      </c>
      <c r="E17" s="15">
        <v>728</v>
      </c>
      <c r="F17" s="15">
        <v>578</v>
      </c>
      <c r="H17" s="15">
        <v>8</v>
      </c>
      <c r="I17" s="15">
        <v>5</v>
      </c>
      <c r="J17" s="15">
        <v>715</v>
      </c>
      <c r="K17" s="15">
        <v>30</v>
      </c>
      <c r="L17" s="15">
        <v>205</v>
      </c>
      <c r="M17" s="15">
        <v>7</v>
      </c>
      <c r="N17" s="15">
        <v>224</v>
      </c>
      <c r="O17" s="15">
        <v>8</v>
      </c>
      <c r="P17" s="15">
        <v>241</v>
      </c>
    </row>
    <row r="18" spans="1:16" x14ac:dyDescent="0.25">
      <c r="A18" s="15" t="s">
        <v>88</v>
      </c>
      <c r="B18" s="15" t="s">
        <v>6</v>
      </c>
      <c r="C18" s="15" t="s">
        <v>160</v>
      </c>
      <c r="D18" s="15">
        <v>245</v>
      </c>
      <c r="E18" s="15">
        <v>207</v>
      </c>
      <c r="F18" s="15">
        <v>38</v>
      </c>
      <c r="H18" s="15">
        <v>0</v>
      </c>
      <c r="I18" s="15">
        <v>0</v>
      </c>
      <c r="J18" s="15">
        <v>207</v>
      </c>
      <c r="K18" s="15">
        <v>4</v>
      </c>
      <c r="L18" s="15">
        <v>2</v>
      </c>
      <c r="M18" s="15">
        <v>0</v>
      </c>
      <c r="N18" s="15">
        <v>58</v>
      </c>
      <c r="O18" s="15">
        <v>4</v>
      </c>
      <c r="P18" s="15">
        <v>139</v>
      </c>
    </row>
    <row r="19" spans="1:16" x14ac:dyDescent="0.25">
      <c r="A19" s="15" t="s">
        <v>88</v>
      </c>
      <c r="B19" s="15" t="s">
        <v>115</v>
      </c>
      <c r="C19" s="15">
        <v>1</v>
      </c>
      <c r="D19" s="15">
        <v>1291</v>
      </c>
      <c r="E19" s="15">
        <v>654</v>
      </c>
      <c r="F19" s="15">
        <v>637</v>
      </c>
      <c r="H19" s="15">
        <v>10</v>
      </c>
      <c r="I19" s="15">
        <v>6</v>
      </c>
      <c r="J19" s="15">
        <v>638</v>
      </c>
      <c r="K19" s="15">
        <v>27</v>
      </c>
      <c r="L19" s="15">
        <v>50</v>
      </c>
      <c r="M19" s="15">
        <v>17</v>
      </c>
      <c r="N19" s="15">
        <v>150</v>
      </c>
      <c r="O19" s="15">
        <v>10</v>
      </c>
      <c r="P19" s="15">
        <v>384</v>
      </c>
    </row>
    <row r="20" spans="1:16" x14ac:dyDescent="0.25">
      <c r="A20" s="15" t="s">
        <v>88</v>
      </c>
      <c r="B20" s="15" t="s">
        <v>115</v>
      </c>
      <c r="C20" s="15">
        <v>2</v>
      </c>
      <c r="D20" s="15">
        <v>1280</v>
      </c>
      <c r="E20" s="15">
        <v>726</v>
      </c>
      <c r="F20" s="15">
        <v>554</v>
      </c>
      <c r="H20" s="15">
        <v>3</v>
      </c>
      <c r="I20" s="15">
        <v>5</v>
      </c>
      <c r="J20" s="15">
        <v>718</v>
      </c>
      <c r="K20" s="15">
        <v>36</v>
      </c>
      <c r="L20" s="15">
        <v>154</v>
      </c>
      <c r="M20" s="15">
        <v>36</v>
      </c>
      <c r="N20" s="15">
        <v>166</v>
      </c>
      <c r="O20" s="15">
        <v>9</v>
      </c>
      <c r="P20" s="15">
        <v>317</v>
      </c>
    </row>
    <row r="21" spans="1:16" x14ac:dyDescent="0.25">
      <c r="A21" s="15" t="s">
        <v>88</v>
      </c>
      <c r="B21" s="15" t="s">
        <v>115</v>
      </c>
      <c r="C21" s="15">
        <v>3</v>
      </c>
      <c r="D21" s="15">
        <v>1049</v>
      </c>
      <c r="E21" s="15">
        <v>579</v>
      </c>
      <c r="F21" s="15">
        <v>470</v>
      </c>
      <c r="H21" s="15">
        <v>7</v>
      </c>
      <c r="I21" s="15">
        <v>6</v>
      </c>
      <c r="J21" s="15">
        <v>566</v>
      </c>
      <c r="K21" s="15">
        <v>25</v>
      </c>
      <c r="L21" s="15">
        <v>123</v>
      </c>
      <c r="M21" s="15">
        <v>31</v>
      </c>
      <c r="N21" s="15">
        <v>131</v>
      </c>
      <c r="O21" s="15">
        <v>12</v>
      </c>
      <c r="P21" s="15">
        <v>244</v>
      </c>
    </row>
    <row r="22" spans="1:16" x14ac:dyDescent="0.25">
      <c r="A22" s="15" t="s">
        <v>88</v>
      </c>
      <c r="B22" s="15" t="s">
        <v>115</v>
      </c>
      <c r="C22" s="15">
        <v>4</v>
      </c>
      <c r="D22" s="15">
        <v>1553</v>
      </c>
      <c r="E22" s="15">
        <v>857</v>
      </c>
      <c r="F22" s="15">
        <v>696</v>
      </c>
      <c r="H22" s="15">
        <v>0</v>
      </c>
      <c r="I22" s="15">
        <v>13</v>
      </c>
      <c r="J22" s="15">
        <v>844</v>
      </c>
      <c r="K22" s="15">
        <v>42</v>
      </c>
      <c r="L22" s="15">
        <v>203</v>
      </c>
      <c r="M22" s="15">
        <v>52</v>
      </c>
      <c r="N22" s="15">
        <v>222</v>
      </c>
      <c r="O22" s="15">
        <v>15</v>
      </c>
      <c r="P22" s="15">
        <v>310</v>
      </c>
    </row>
    <row r="23" spans="1:16" x14ac:dyDescent="0.25">
      <c r="A23" s="15" t="s">
        <v>88</v>
      </c>
      <c r="B23" s="15" t="s">
        <v>115</v>
      </c>
      <c r="C23" s="15">
        <v>5</v>
      </c>
      <c r="D23" s="15">
        <v>1151</v>
      </c>
      <c r="E23" s="15">
        <v>658</v>
      </c>
      <c r="F23" s="15">
        <v>493</v>
      </c>
      <c r="H23" s="15">
        <v>6</v>
      </c>
      <c r="I23" s="15">
        <v>7</v>
      </c>
      <c r="J23" s="15">
        <v>645</v>
      </c>
      <c r="K23" s="15">
        <v>30</v>
      </c>
      <c r="L23" s="15">
        <v>135</v>
      </c>
      <c r="M23" s="15">
        <v>23</v>
      </c>
      <c r="N23" s="15">
        <v>204</v>
      </c>
      <c r="O23" s="15">
        <v>13</v>
      </c>
      <c r="P23" s="15">
        <v>240</v>
      </c>
    </row>
    <row r="24" spans="1:16" x14ac:dyDescent="0.25">
      <c r="A24" s="15" t="s">
        <v>88</v>
      </c>
      <c r="B24" s="15" t="s">
        <v>115</v>
      </c>
      <c r="C24" s="15">
        <v>6</v>
      </c>
      <c r="D24" s="15">
        <v>1325</v>
      </c>
      <c r="E24" s="15">
        <v>794</v>
      </c>
      <c r="F24" s="15">
        <v>531</v>
      </c>
      <c r="H24" s="15">
        <v>8</v>
      </c>
      <c r="I24" s="15">
        <v>10</v>
      </c>
      <c r="J24" s="15">
        <v>776</v>
      </c>
      <c r="K24" s="15">
        <v>35</v>
      </c>
      <c r="L24" s="15">
        <v>193</v>
      </c>
      <c r="M24" s="15">
        <v>18</v>
      </c>
      <c r="N24" s="15">
        <v>179</v>
      </c>
      <c r="O24" s="15">
        <v>7</v>
      </c>
      <c r="P24" s="15">
        <v>344</v>
      </c>
    </row>
    <row r="25" spans="1:16" x14ac:dyDescent="0.25">
      <c r="A25" s="15" t="s">
        <v>88</v>
      </c>
      <c r="B25" s="15" t="s">
        <v>115</v>
      </c>
      <c r="C25" s="15">
        <v>7</v>
      </c>
      <c r="D25" s="15">
        <v>1300</v>
      </c>
      <c r="E25" s="15">
        <v>806</v>
      </c>
      <c r="F25" s="15">
        <v>494</v>
      </c>
      <c r="H25" s="15">
        <v>11</v>
      </c>
      <c r="I25" s="15">
        <v>10</v>
      </c>
      <c r="J25" s="15">
        <v>785</v>
      </c>
      <c r="K25" s="15">
        <v>34</v>
      </c>
      <c r="L25" s="15">
        <v>219</v>
      </c>
      <c r="M25" s="15">
        <v>10</v>
      </c>
      <c r="N25" s="15">
        <v>216</v>
      </c>
      <c r="O25" s="15">
        <v>3</v>
      </c>
      <c r="P25" s="15">
        <v>303</v>
      </c>
    </row>
    <row r="26" spans="1:16" x14ac:dyDescent="0.25">
      <c r="A26" s="15" t="s">
        <v>88</v>
      </c>
      <c r="B26" s="15" t="s">
        <v>115</v>
      </c>
      <c r="C26" s="15">
        <v>8</v>
      </c>
      <c r="D26" s="15">
        <v>1085</v>
      </c>
      <c r="E26" s="15">
        <v>628</v>
      </c>
      <c r="F26" s="15">
        <v>457</v>
      </c>
      <c r="H26" s="15">
        <v>9</v>
      </c>
      <c r="I26" s="15">
        <v>8</v>
      </c>
      <c r="J26" s="15">
        <v>611</v>
      </c>
      <c r="K26" s="15">
        <v>46</v>
      </c>
      <c r="L26" s="15">
        <v>151</v>
      </c>
      <c r="M26" s="15">
        <v>17</v>
      </c>
      <c r="N26" s="15">
        <v>169</v>
      </c>
      <c r="O26" s="15">
        <v>5</v>
      </c>
      <c r="P26" s="15">
        <v>223</v>
      </c>
    </row>
    <row r="27" spans="1:16" x14ac:dyDescent="0.25">
      <c r="A27" s="15" t="s">
        <v>88</v>
      </c>
      <c r="B27" s="15" t="s">
        <v>115</v>
      </c>
      <c r="C27" s="15">
        <v>9</v>
      </c>
      <c r="D27" s="15">
        <v>1150</v>
      </c>
      <c r="E27" s="15">
        <v>686</v>
      </c>
      <c r="F27" s="15">
        <v>464</v>
      </c>
      <c r="H27" s="15">
        <v>6</v>
      </c>
      <c r="I27" s="15">
        <v>5</v>
      </c>
      <c r="J27" s="15">
        <v>675</v>
      </c>
      <c r="K27" s="15">
        <v>21</v>
      </c>
      <c r="L27" s="15">
        <v>100</v>
      </c>
      <c r="M27" s="15">
        <v>11</v>
      </c>
      <c r="N27" s="15">
        <v>301</v>
      </c>
      <c r="O27" s="15">
        <v>1</v>
      </c>
      <c r="P27" s="15">
        <v>241</v>
      </c>
    </row>
    <row r="28" spans="1:16" x14ac:dyDescent="0.25">
      <c r="A28" s="15" t="s">
        <v>88</v>
      </c>
      <c r="B28" s="15" t="s">
        <v>115</v>
      </c>
      <c r="C28" s="15">
        <v>10</v>
      </c>
      <c r="D28" s="15">
        <v>1489</v>
      </c>
      <c r="E28" s="15">
        <v>843</v>
      </c>
      <c r="F28" s="15">
        <v>646</v>
      </c>
      <c r="H28" s="15">
        <v>2</v>
      </c>
      <c r="I28" s="15">
        <v>9</v>
      </c>
      <c r="J28" s="15">
        <v>832</v>
      </c>
      <c r="K28" s="15">
        <v>40</v>
      </c>
      <c r="L28" s="15">
        <v>158</v>
      </c>
      <c r="M28" s="15">
        <v>46</v>
      </c>
      <c r="N28" s="15">
        <v>210</v>
      </c>
      <c r="O28" s="15">
        <v>13</v>
      </c>
      <c r="P28" s="15">
        <v>365</v>
      </c>
    </row>
    <row r="29" spans="1:16" x14ac:dyDescent="0.25">
      <c r="A29" s="15" t="s">
        <v>88</v>
      </c>
      <c r="B29" s="15" t="s">
        <v>115</v>
      </c>
      <c r="C29" s="15">
        <v>11</v>
      </c>
      <c r="D29" s="15">
        <v>1450</v>
      </c>
      <c r="E29" s="15">
        <v>873</v>
      </c>
      <c r="F29" s="15">
        <v>577</v>
      </c>
      <c r="H29" s="15">
        <v>5</v>
      </c>
      <c r="I29" s="15">
        <v>8</v>
      </c>
      <c r="J29" s="15">
        <v>860</v>
      </c>
      <c r="K29" s="15">
        <v>51</v>
      </c>
      <c r="L29" s="15">
        <v>167</v>
      </c>
      <c r="M29" s="15">
        <v>24</v>
      </c>
      <c r="N29" s="15">
        <v>269</v>
      </c>
      <c r="O29" s="15">
        <v>10</v>
      </c>
      <c r="P29" s="15">
        <v>339</v>
      </c>
    </row>
    <row r="30" spans="1:16" x14ac:dyDescent="0.25">
      <c r="A30" s="15" t="s">
        <v>88</v>
      </c>
      <c r="B30" s="15" t="s">
        <v>115</v>
      </c>
      <c r="C30" s="15">
        <v>12</v>
      </c>
      <c r="D30" s="15">
        <v>1514</v>
      </c>
      <c r="E30" s="15">
        <v>710</v>
      </c>
      <c r="F30" s="15">
        <v>804</v>
      </c>
      <c r="H30" s="15">
        <v>0</v>
      </c>
      <c r="I30" s="15">
        <v>7</v>
      </c>
      <c r="J30" s="15">
        <v>703</v>
      </c>
      <c r="K30" s="15">
        <v>42</v>
      </c>
      <c r="L30" s="15">
        <v>86</v>
      </c>
      <c r="M30" s="15">
        <v>32</v>
      </c>
      <c r="N30" s="15">
        <v>139</v>
      </c>
      <c r="O30" s="15">
        <v>13</v>
      </c>
      <c r="P30" s="15">
        <v>391</v>
      </c>
    </row>
    <row r="31" spans="1:16" x14ac:dyDescent="0.25">
      <c r="A31" s="15" t="s">
        <v>88</v>
      </c>
      <c r="B31" s="15" t="s">
        <v>115</v>
      </c>
      <c r="C31" s="15">
        <v>13</v>
      </c>
      <c r="D31" s="15">
        <v>1059</v>
      </c>
      <c r="E31" s="15">
        <v>540</v>
      </c>
      <c r="F31" s="15">
        <v>519</v>
      </c>
      <c r="H31" s="15">
        <v>10</v>
      </c>
      <c r="I31" s="15">
        <v>8</v>
      </c>
      <c r="J31" s="15">
        <v>522</v>
      </c>
      <c r="K31" s="15">
        <v>32</v>
      </c>
      <c r="L31" s="15">
        <v>75</v>
      </c>
      <c r="M31" s="15">
        <v>21</v>
      </c>
      <c r="N31" s="15">
        <v>79</v>
      </c>
      <c r="O31" s="15">
        <v>6</v>
      </c>
      <c r="P31" s="15">
        <v>309</v>
      </c>
    </row>
    <row r="32" spans="1:16" x14ac:dyDescent="0.25">
      <c r="A32" s="15" t="s">
        <v>88</v>
      </c>
      <c r="B32" s="15" t="s">
        <v>115</v>
      </c>
      <c r="C32" s="15">
        <v>14</v>
      </c>
      <c r="D32" s="15">
        <v>1481</v>
      </c>
      <c r="E32" s="15">
        <v>812</v>
      </c>
      <c r="F32" s="15">
        <v>669</v>
      </c>
      <c r="H32" s="15">
        <v>8</v>
      </c>
      <c r="I32" s="15">
        <v>4</v>
      </c>
      <c r="J32" s="15">
        <v>800</v>
      </c>
      <c r="K32" s="15">
        <v>66</v>
      </c>
      <c r="L32" s="15">
        <v>138</v>
      </c>
      <c r="M32" s="15">
        <v>62</v>
      </c>
      <c r="N32" s="15">
        <v>158</v>
      </c>
      <c r="O32" s="15">
        <v>14</v>
      </c>
      <c r="P32" s="15">
        <v>362</v>
      </c>
    </row>
    <row r="33" spans="1:16" x14ac:dyDescent="0.25">
      <c r="A33" s="15" t="s">
        <v>88</v>
      </c>
      <c r="B33" s="15" t="s">
        <v>115</v>
      </c>
      <c r="C33" s="15">
        <v>15</v>
      </c>
      <c r="D33" s="15">
        <v>1499</v>
      </c>
      <c r="E33" s="15">
        <v>809</v>
      </c>
      <c r="F33" s="15">
        <v>690</v>
      </c>
      <c r="H33" s="15">
        <v>6</v>
      </c>
      <c r="I33" s="15">
        <v>7</v>
      </c>
      <c r="J33" s="15">
        <v>796</v>
      </c>
      <c r="K33" s="15">
        <v>36</v>
      </c>
      <c r="L33" s="15">
        <v>193</v>
      </c>
      <c r="M33" s="15">
        <v>44</v>
      </c>
      <c r="N33" s="15">
        <v>198</v>
      </c>
      <c r="O33" s="15">
        <v>10</v>
      </c>
      <c r="P33" s="15">
        <v>315</v>
      </c>
    </row>
    <row r="34" spans="1:16" x14ac:dyDescent="0.25">
      <c r="A34" s="15" t="s">
        <v>88</v>
      </c>
      <c r="B34" s="15" t="s">
        <v>7</v>
      </c>
      <c r="C34" s="15">
        <v>1</v>
      </c>
      <c r="D34" s="15">
        <v>1181</v>
      </c>
      <c r="E34" s="15">
        <v>600</v>
      </c>
      <c r="F34" s="15">
        <v>581</v>
      </c>
      <c r="H34" s="15">
        <v>2</v>
      </c>
      <c r="I34" s="15">
        <v>2</v>
      </c>
      <c r="J34" s="15">
        <v>596</v>
      </c>
      <c r="K34" s="15">
        <v>32</v>
      </c>
      <c r="L34" s="15">
        <v>47</v>
      </c>
      <c r="M34" s="15">
        <v>19</v>
      </c>
      <c r="N34" s="15">
        <v>204</v>
      </c>
      <c r="O34" s="15">
        <v>9</v>
      </c>
      <c r="P34" s="15">
        <v>285</v>
      </c>
    </row>
    <row r="35" spans="1:16" x14ac:dyDescent="0.25">
      <c r="A35" s="15" t="s">
        <v>88</v>
      </c>
      <c r="B35" s="15" t="s">
        <v>7</v>
      </c>
      <c r="C35" s="15">
        <v>2</v>
      </c>
      <c r="D35" s="15">
        <v>1064</v>
      </c>
      <c r="E35" s="15">
        <v>657</v>
      </c>
      <c r="F35" s="15">
        <v>407</v>
      </c>
      <c r="H35" s="15">
        <v>10</v>
      </c>
      <c r="I35" s="15">
        <v>5</v>
      </c>
      <c r="J35" s="15">
        <v>642</v>
      </c>
      <c r="K35" s="15">
        <v>17</v>
      </c>
      <c r="L35" s="15">
        <v>59</v>
      </c>
      <c r="M35" s="15">
        <v>9</v>
      </c>
      <c r="N35" s="15">
        <v>279</v>
      </c>
      <c r="O35" s="15">
        <v>4</v>
      </c>
      <c r="P35" s="15">
        <v>274</v>
      </c>
    </row>
    <row r="36" spans="1:16" x14ac:dyDescent="0.25">
      <c r="A36" s="15" t="s">
        <v>88</v>
      </c>
      <c r="B36" s="15" t="s">
        <v>7</v>
      </c>
      <c r="C36" s="15">
        <v>3</v>
      </c>
      <c r="D36" s="15">
        <v>922</v>
      </c>
      <c r="E36" s="15">
        <v>535</v>
      </c>
      <c r="F36" s="15">
        <v>387</v>
      </c>
      <c r="H36" s="15">
        <v>13</v>
      </c>
      <c r="I36" s="15">
        <v>8</v>
      </c>
      <c r="J36" s="15">
        <v>514</v>
      </c>
      <c r="K36" s="15">
        <v>20</v>
      </c>
      <c r="L36" s="15">
        <v>24</v>
      </c>
      <c r="M36" s="15">
        <v>8</v>
      </c>
      <c r="N36" s="15">
        <v>103</v>
      </c>
      <c r="O36" s="15">
        <v>16</v>
      </c>
      <c r="P36" s="15">
        <v>343</v>
      </c>
    </row>
    <row r="37" spans="1:16" x14ac:dyDescent="0.25">
      <c r="A37" s="15" t="s">
        <v>88</v>
      </c>
      <c r="B37" s="15" t="s">
        <v>7</v>
      </c>
      <c r="C37" s="15">
        <v>4</v>
      </c>
      <c r="D37" s="15">
        <v>1019</v>
      </c>
      <c r="E37" s="15">
        <v>603</v>
      </c>
      <c r="F37" s="15">
        <v>416</v>
      </c>
      <c r="H37" s="15">
        <v>5</v>
      </c>
      <c r="I37" s="15">
        <v>4</v>
      </c>
      <c r="J37" s="15">
        <v>594</v>
      </c>
      <c r="K37" s="15">
        <v>18</v>
      </c>
      <c r="L37" s="15">
        <v>51</v>
      </c>
      <c r="M37" s="15">
        <v>18</v>
      </c>
      <c r="N37" s="15">
        <v>159</v>
      </c>
      <c r="O37" s="15">
        <v>3</v>
      </c>
      <c r="P37" s="15">
        <v>345</v>
      </c>
    </row>
    <row r="38" spans="1:16" x14ac:dyDescent="0.25">
      <c r="A38" s="15" t="s">
        <v>88</v>
      </c>
      <c r="B38" s="15" t="s">
        <v>7</v>
      </c>
      <c r="C38" s="15">
        <v>5</v>
      </c>
      <c r="D38" s="15">
        <v>1220</v>
      </c>
      <c r="E38" s="15">
        <v>660</v>
      </c>
      <c r="F38" s="15">
        <v>560</v>
      </c>
      <c r="H38" s="15">
        <v>8</v>
      </c>
      <c r="I38" s="15">
        <v>6</v>
      </c>
      <c r="J38" s="15">
        <v>646</v>
      </c>
      <c r="K38" s="15">
        <v>37</v>
      </c>
      <c r="L38" s="15">
        <v>68</v>
      </c>
      <c r="M38" s="15">
        <v>28</v>
      </c>
      <c r="N38" s="15">
        <v>137</v>
      </c>
      <c r="O38" s="15">
        <v>1</v>
      </c>
      <c r="P38" s="15">
        <v>375</v>
      </c>
    </row>
    <row r="39" spans="1:16" x14ac:dyDescent="0.25">
      <c r="A39" s="15" t="s">
        <v>88</v>
      </c>
      <c r="B39" s="15" t="s">
        <v>7</v>
      </c>
      <c r="C39" s="15">
        <v>6</v>
      </c>
      <c r="D39" s="15">
        <v>1216</v>
      </c>
      <c r="E39" s="15">
        <v>747</v>
      </c>
      <c r="F39" s="15">
        <v>469</v>
      </c>
      <c r="H39" s="15">
        <v>7</v>
      </c>
      <c r="I39" s="15">
        <v>3</v>
      </c>
      <c r="J39" s="15">
        <v>737</v>
      </c>
      <c r="K39" s="15">
        <v>35</v>
      </c>
      <c r="L39" s="15">
        <v>103</v>
      </c>
      <c r="M39" s="15">
        <v>24</v>
      </c>
      <c r="N39" s="15">
        <v>213</v>
      </c>
      <c r="O39" s="15">
        <v>8</v>
      </c>
      <c r="P39" s="15">
        <v>354</v>
      </c>
    </row>
    <row r="40" spans="1:16" x14ac:dyDescent="0.25">
      <c r="A40" s="15" t="s">
        <v>88</v>
      </c>
      <c r="B40" s="15" t="s">
        <v>7</v>
      </c>
      <c r="C40" s="15">
        <v>7</v>
      </c>
      <c r="D40" s="15">
        <v>1068</v>
      </c>
      <c r="E40" s="15">
        <v>676</v>
      </c>
      <c r="F40" s="15">
        <v>392</v>
      </c>
      <c r="H40" s="15">
        <v>3</v>
      </c>
      <c r="I40" s="15">
        <v>1</v>
      </c>
      <c r="J40" s="15">
        <v>672</v>
      </c>
      <c r="K40" s="15">
        <v>20</v>
      </c>
      <c r="L40" s="15">
        <v>71</v>
      </c>
      <c r="M40" s="15">
        <v>17</v>
      </c>
      <c r="N40" s="15">
        <v>175</v>
      </c>
      <c r="O40" s="15">
        <v>10</v>
      </c>
      <c r="P40" s="15">
        <v>379</v>
      </c>
    </row>
    <row r="41" spans="1:16" x14ac:dyDescent="0.25">
      <c r="A41" s="15" t="s">
        <v>88</v>
      </c>
      <c r="B41" s="15" t="s">
        <v>7</v>
      </c>
      <c r="C41" s="15">
        <v>8</v>
      </c>
      <c r="D41" s="15">
        <v>1193</v>
      </c>
      <c r="E41" s="15">
        <v>726</v>
      </c>
      <c r="F41" s="15">
        <v>467</v>
      </c>
      <c r="H41" s="15">
        <v>15</v>
      </c>
      <c r="I41" s="15">
        <v>7</v>
      </c>
      <c r="J41" s="15">
        <v>704</v>
      </c>
      <c r="K41" s="15">
        <v>24</v>
      </c>
      <c r="L41" s="15">
        <v>141</v>
      </c>
      <c r="M41" s="15">
        <v>16</v>
      </c>
      <c r="N41" s="15">
        <v>256</v>
      </c>
      <c r="O41" s="15">
        <v>8</v>
      </c>
      <c r="P41" s="15">
        <v>259</v>
      </c>
    </row>
    <row r="42" spans="1:16" x14ac:dyDescent="0.25">
      <c r="A42" s="15" t="s">
        <v>88</v>
      </c>
      <c r="B42" s="15" t="s">
        <v>7</v>
      </c>
      <c r="C42" s="15">
        <v>9</v>
      </c>
      <c r="D42" s="15">
        <v>979</v>
      </c>
      <c r="E42" s="15">
        <v>596</v>
      </c>
      <c r="F42" s="15">
        <v>383</v>
      </c>
      <c r="H42" s="15">
        <v>11</v>
      </c>
      <c r="I42" s="15">
        <v>4</v>
      </c>
      <c r="J42" s="15">
        <v>581</v>
      </c>
      <c r="K42" s="15">
        <v>19</v>
      </c>
      <c r="L42" s="15">
        <v>60</v>
      </c>
      <c r="M42" s="15">
        <v>23</v>
      </c>
      <c r="N42" s="15">
        <v>174</v>
      </c>
      <c r="O42" s="15">
        <v>3</v>
      </c>
      <c r="P42" s="15">
        <v>302</v>
      </c>
    </row>
    <row r="43" spans="1:16" x14ac:dyDescent="0.25">
      <c r="A43" s="15" t="s">
        <v>88</v>
      </c>
      <c r="B43" s="15" t="s">
        <v>7</v>
      </c>
      <c r="C43" s="15">
        <v>10</v>
      </c>
      <c r="D43" s="15">
        <v>1367</v>
      </c>
      <c r="E43" s="15">
        <v>744</v>
      </c>
      <c r="F43" s="15">
        <v>623</v>
      </c>
      <c r="H43" s="15">
        <v>11</v>
      </c>
      <c r="I43" s="15">
        <v>7</v>
      </c>
      <c r="J43" s="15">
        <v>726</v>
      </c>
      <c r="K43" s="15">
        <v>36</v>
      </c>
      <c r="L43" s="15">
        <v>44</v>
      </c>
      <c r="M43" s="15">
        <v>20</v>
      </c>
      <c r="N43" s="15">
        <v>199</v>
      </c>
      <c r="O43" s="15">
        <v>7</v>
      </c>
      <c r="P43" s="15">
        <v>420</v>
      </c>
    </row>
    <row r="44" spans="1:16" x14ac:dyDescent="0.25">
      <c r="A44" s="15" t="s">
        <v>90</v>
      </c>
      <c r="B44" s="15" t="s">
        <v>292</v>
      </c>
      <c r="C44" s="15" t="s">
        <v>300</v>
      </c>
      <c r="D44" s="15">
        <v>1014</v>
      </c>
      <c r="E44" s="15">
        <v>641</v>
      </c>
      <c r="F44" s="15">
        <v>373</v>
      </c>
      <c r="H44" s="15">
        <v>6</v>
      </c>
      <c r="I44" s="15">
        <v>4</v>
      </c>
      <c r="J44" s="15">
        <v>631</v>
      </c>
      <c r="K44" s="15">
        <v>18</v>
      </c>
      <c r="L44" s="15">
        <v>147</v>
      </c>
      <c r="M44" s="15">
        <v>6</v>
      </c>
      <c r="N44" s="15">
        <v>240</v>
      </c>
      <c r="O44" s="15">
        <v>3</v>
      </c>
      <c r="P44" s="15">
        <v>217</v>
      </c>
    </row>
    <row r="45" spans="1:16" x14ac:dyDescent="0.25">
      <c r="A45" s="15" t="s">
        <v>90</v>
      </c>
      <c r="B45" s="15" t="s">
        <v>292</v>
      </c>
      <c r="C45" s="15" t="s">
        <v>299</v>
      </c>
      <c r="D45" s="15">
        <v>762</v>
      </c>
      <c r="E45" s="15">
        <v>442</v>
      </c>
      <c r="F45" s="15">
        <v>320</v>
      </c>
      <c r="H45" s="15">
        <v>3</v>
      </c>
      <c r="I45" s="15">
        <v>1</v>
      </c>
      <c r="J45" s="15">
        <v>438</v>
      </c>
      <c r="K45" s="15">
        <v>13</v>
      </c>
      <c r="L45" s="15">
        <v>109</v>
      </c>
      <c r="M45" s="15">
        <v>6</v>
      </c>
      <c r="N45" s="15">
        <v>149</v>
      </c>
      <c r="O45" s="15">
        <v>8</v>
      </c>
      <c r="P45" s="15">
        <v>153</v>
      </c>
    </row>
    <row r="46" spans="1:16" x14ac:dyDescent="0.25">
      <c r="A46" s="15" t="s">
        <v>90</v>
      </c>
      <c r="B46" s="15" t="s">
        <v>292</v>
      </c>
      <c r="C46" s="15" t="s">
        <v>298</v>
      </c>
      <c r="D46" s="15">
        <v>898</v>
      </c>
      <c r="E46" s="15">
        <v>627</v>
      </c>
      <c r="F46" s="15">
        <v>271</v>
      </c>
      <c r="H46" s="15">
        <v>6</v>
      </c>
      <c r="I46" s="15">
        <v>4</v>
      </c>
      <c r="J46" s="15">
        <v>617</v>
      </c>
      <c r="K46" s="15">
        <v>8</v>
      </c>
      <c r="L46" s="15">
        <v>92</v>
      </c>
      <c r="M46" s="15">
        <v>2</v>
      </c>
      <c r="N46" s="15">
        <v>216</v>
      </c>
      <c r="O46" s="15">
        <v>0</v>
      </c>
      <c r="P46" s="15">
        <v>299</v>
      </c>
    </row>
    <row r="47" spans="1:16" x14ac:dyDescent="0.25">
      <c r="A47" s="15" t="s">
        <v>90</v>
      </c>
      <c r="B47" s="15" t="s">
        <v>292</v>
      </c>
      <c r="C47" s="15" t="s">
        <v>297</v>
      </c>
      <c r="D47" s="15">
        <v>966</v>
      </c>
      <c r="E47" s="15">
        <v>601</v>
      </c>
      <c r="F47" s="15">
        <v>365</v>
      </c>
      <c r="H47" s="15">
        <v>5</v>
      </c>
      <c r="I47" s="15">
        <v>3</v>
      </c>
      <c r="J47" s="15">
        <v>593</v>
      </c>
      <c r="K47" s="15">
        <v>12</v>
      </c>
      <c r="L47" s="15">
        <v>127</v>
      </c>
      <c r="M47" s="15">
        <v>8</v>
      </c>
      <c r="N47" s="15">
        <v>137</v>
      </c>
      <c r="O47" s="15">
        <v>10</v>
      </c>
      <c r="P47" s="15">
        <v>299</v>
      </c>
    </row>
    <row r="48" spans="1:16" x14ac:dyDescent="0.25">
      <c r="A48" s="15" t="s">
        <v>90</v>
      </c>
      <c r="B48" s="15" t="s">
        <v>292</v>
      </c>
      <c r="C48" s="15" t="s">
        <v>296</v>
      </c>
      <c r="D48" s="15">
        <v>974</v>
      </c>
      <c r="E48" s="15">
        <v>678</v>
      </c>
      <c r="F48" s="15">
        <v>296</v>
      </c>
      <c r="H48" s="15">
        <v>8</v>
      </c>
      <c r="I48" s="15">
        <v>2</v>
      </c>
      <c r="J48" s="15">
        <v>668</v>
      </c>
      <c r="K48" s="15">
        <v>15</v>
      </c>
      <c r="L48" s="15">
        <v>134</v>
      </c>
      <c r="M48" s="15">
        <v>11</v>
      </c>
      <c r="N48" s="15">
        <v>143</v>
      </c>
      <c r="O48" s="15">
        <v>4</v>
      </c>
      <c r="P48" s="15">
        <v>361</v>
      </c>
    </row>
    <row r="49" spans="1:16" x14ac:dyDescent="0.25">
      <c r="A49" s="15" t="s">
        <v>90</v>
      </c>
      <c r="B49" s="15" t="s">
        <v>292</v>
      </c>
      <c r="C49" s="15" t="s">
        <v>295</v>
      </c>
      <c r="D49" s="15">
        <v>941</v>
      </c>
      <c r="E49" s="15">
        <v>639</v>
      </c>
      <c r="F49" s="15">
        <v>302</v>
      </c>
      <c r="H49" s="15">
        <v>5</v>
      </c>
      <c r="I49" s="15">
        <v>2</v>
      </c>
      <c r="J49" s="15">
        <v>632</v>
      </c>
      <c r="K49" s="15">
        <v>14</v>
      </c>
      <c r="L49" s="15">
        <v>162</v>
      </c>
      <c r="M49" s="15">
        <v>6</v>
      </c>
      <c r="N49" s="15">
        <v>108</v>
      </c>
      <c r="O49" s="15">
        <v>5</v>
      </c>
      <c r="P49" s="15">
        <v>337</v>
      </c>
    </row>
    <row r="50" spans="1:16" x14ac:dyDescent="0.25">
      <c r="A50" s="15" t="s">
        <v>90</v>
      </c>
      <c r="B50" s="15" t="s">
        <v>292</v>
      </c>
      <c r="C50" s="15" t="s">
        <v>294</v>
      </c>
      <c r="D50" s="15">
        <v>1258</v>
      </c>
      <c r="E50" s="15">
        <v>651</v>
      </c>
      <c r="F50" s="15">
        <v>607</v>
      </c>
      <c r="H50" s="15">
        <v>9</v>
      </c>
      <c r="I50" s="15">
        <v>2</v>
      </c>
      <c r="J50" s="15">
        <v>640</v>
      </c>
      <c r="K50" s="15">
        <v>7</v>
      </c>
      <c r="L50" s="15">
        <v>156</v>
      </c>
      <c r="M50" s="15">
        <v>10</v>
      </c>
      <c r="N50" s="15">
        <v>188</v>
      </c>
      <c r="O50" s="15">
        <v>10</v>
      </c>
      <c r="P50" s="15">
        <v>269</v>
      </c>
    </row>
    <row r="51" spans="1:16" x14ac:dyDescent="0.25">
      <c r="A51" s="15" t="s">
        <v>90</v>
      </c>
      <c r="B51" s="15" t="s">
        <v>292</v>
      </c>
      <c r="C51" s="15" t="s">
        <v>293</v>
      </c>
      <c r="D51" s="15">
        <v>1227</v>
      </c>
      <c r="E51" s="15">
        <v>715</v>
      </c>
      <c r="F51" s="15">
        <v>512</v>
      </c>
      <c r="H51" s="15">
        <v>5</v>
      </c>
      <c r="I51" s="15">
        <v>8</v>
      </c>
      <c r="J51" s="15">
        <v>702</v>
      </c>
      <c r="K51" s="15">
        <v>21</v>
      </c>
      <c r="L51" s="15">
        <v>118</v>
      </c>
      <c r="M51" s="15">
        <v>16</v>
      </c>
      <c r="N51" s="15">
        <v>248</v>
      </c>
      <c r="O51" s="15">
        <v>5</v>
      </c>
      <c r="P51" s="15">
        <v>294</v>
      </c>
    </row>
    <row r="52" spans="1:16" x14ac:dyDescent="0.25">
      <c r="A52" s="15" t="s">
        <v>90</v>
      </c>
      <c r="B52" s="15" t="s">
        <v>116</v>
      </c>
      <c r="C52" s="15">
        <v>1</v>
      </c>
      <c r="D52" s="15">
        <v>822</v>
      </c>
      <c r="E52" s="15">
        <v>395</v>
      </c>
      <c r="F52" s="15">
        <v>427</v>
      </c>
      <c r="H52" s="15">
        <v>6</v>
      </c>
      <c r="I52" s="15">
        <v>6</v>
      </c>
      <c r="J52" s="15">
        <v>383</v>
      </c>
      <c r="K52" s="15">
        <v>30</v>
      </c>
      <c r="L52" s="15">
        <v>53</v>
      </c>
      <c r="M52" s="15">
        <v>8</v>
      </c>
      <c r="N52" s="15">
        <v>105</v>
      </c>
      <c r="O52" s="15">
        <v>9</v>
      </c>
      <c r="P52" s="15">
        <v>178</v>
      </c>
    </row>
    <row r="53" spans="1:16" x14ac:dyDescent="0.25">
      <c r="A53" s="15" t="s">
        <v>90</v>
      </c>
      <c r="B53" s="15" t="s">
        <v>116</v>
      </c>
      <c r="C53" s="15">
        <v>2</v>
      </c>
      <c r="D53" s="15">
        <v>869</v>
      </c>
      <c r="E53" s="15">
        <v>477</v>
      </c>
      <c r="F53" s="15">
        <v>392</v>
      </c>
      <c r="H53" s="15">
        <v>8</v>
      </c>
      <c r="I53" s="15">
        <v>2</v>
      </c>
      <c r="J53" s="15">
        <v>467</v>
      </c>
      <c r="K53" s="15">
        <v>44</v>
      </c>
      <c r="L53" s="15">
        <v>84</v>
      </c>
      <c r="M53" s="15">
        <v>8</v>
      </c>
      <c r="N53" s="15">
        <v>150</v>
      </c>
      <c r="O53" s="15">
        <v>3</v>
      </c>
      <c r="P53" s="15">
        <v>178</v>
      </c>
    </row>
    <row r="54" spans="1:16" x14ac:dyDescent="0.25">
      <c r="A54" s="15" t="s">
        <v>90</v>
      </c>
      <c r="B54" s="15" t="s">
        <v>116</v>
      </c>
      <c r="C54" s="15">
        <v>3</v>
      </c>
      <c r="D54" s="15">
        <v>1087</v>
      </c>
      <c r="E54" s="15">
        <v>529</v>
      </c>
      <c r="F54" s="15">
        <v>558</v>
      </c>
      <c r="H54" s="15">
        <v>5</v>
      </c>
      <c r="I54" s="15">
        <v>4</v>
      </c>
      <c r="J54" s="15">
        <v>520</v>
      </c>
      <c r="K54" s="15">
        <v>33</v>
      </c>
      <c r="L54" s="15">
        <v>99</v>
      </c>
      <c r="M54" s="15">
        <v>12</v>
      </c>
      <c r="N54" s="15">
        <v>128</v>
      </c>
      <c r="O54" s="15">
        <v>9</v>
      </c>
      <c r="P54" s="15">
        <v>239</v>
      </c>
    </row>
    <row r="55" spans="1:16" x14ac:dyDescent="0.25">
      <c r="A55" s="15" t="s">
        <v>90</v>
      </c>
      <c r="B55" s="15" t="s">
        <v>116</v>
      </c>
      <c r="C55" s="15">
        <v>4</v>
      </c>
      <c r="D55" s="15">
        <v>1205</v>
      </c>
      <c r="E55" s="15">
        <v>626</v>
      </c>
      <c r="F55" s="15">
        <v>579</v>
      </c>
      <c r="H55" s="15">
        <v>6</v>
      </c>
      <c r="I55" s="15">
        <v>5</v>
      </c>
      <c r="J55" s="15">
        <v>615</v>
      </c>
      <c r="K55" s="15">
        <v>32</v>
      </c>
      <c r="L55" s="15">
        <v>129</v>
      </c>
      <c r="M55" s="15">
        <v>20</v>
      </c>
      <c r="N55" s="15">
        <v>149</v>
      </c>
      <c r="O55" s="15">
        <v>14</v>
      </c>
      <c r="P55" s="15">
        <v>271</v>
      </c>
    </row>
    <row r="56" spans="1:16" x14ac:dyDescent="0.25">
      <c r="A56" s="15" t="s">
        <v>90</v>
      </c>
      <c r="B56" s="15" t="s">
        <v>116</v>
      </c>
      <c r="C56" s="15">
        <v>5</v>
      </c>
      <c r="D56" s="15">
        <v>639</v>
      </c>
      <c r="E56" s="15">
        <v>298</v>
      </c>
      <c r="F56" s="15">
        <v>341</v>
      </c>
      <c r="H56" s="15">
        <v>4</v>
      </c>
      <c r="I56" s="15">
        <v>0</v>
      </c>
      <c r="J56" s="15">
        <v>294</v>
      </c>
      <c r="K56" s="15">
        <v>37</v>
      </c>
      <c r="L56" s="15">
        <v>45</v>
      </c>
      <c r="M56" s="15">
        <v>4</v>
      </c>
      <c r="N56" s="15">
        <v>67</v>
      </c>
      <c r="O56" s="15">
        <v>1</v>
      </c>
      <c r="P56" s="15">
        <v>140</v>
      </c>
    </row>
    <row r="57" spans="1:16" x14ac:dyDescent="0.25">
      <c r="A57" s="15" t="s">
        <v>90</v>
      </c>
      <c r="B57" s="15" t="s">
        <v>116</v>
      </c>
      <c r="C57" s="15">
        <v>6</v>
      </c>
      <c r="D57" s="15">
        <v>691</v>
      </c>
      <c r="E57" s="15">
        <v>362</v>
      </c>
      <c r="F57" s="15">
        <v>329</v>
      </c>
      <c r="H57" s="15">
        <v>1</v>
      </c>
      <c r="I57" s="15">
        <v>1</v>
      </c>
      <c r="J57" s="15">
        <v>360</v>
      </c>
      <c r="K57" s="15">
        <v>44</v>
      </c>
      <c r="L57" s="15">
        <v>79</v>
      </c>
      <c r="M57" s="15">
        <v>4</v>
      </c>
      <c r="N57" s="15">
        <v>104</v>
      </c>
      <c r="O57" s="15">
        <v>3</v>
      </c>
      <c r="P57" s="15">
        <v>126</v>
      </c>
    </row>
    <row r="58" spans="1:16" x14ac:dyDescent="0.25">
      <c r="A58" s="15" t="s">
        <v>90</v>
      </c>
      <c r="B58" s="15" t="s">
        <v>116</v>
      </c>
      <c r="C58" s="15">
        <v>7</v>
      </c>
      <c r="D58" s="15">
        <v>716</v>
      </c>
      <c r="E58" s="15">
        <v>345</v>
      </c>
      <c r="F58" s="15">
        <v>371</v>
      </c>
      <c r="H58" s="15">
        <v>1</v>
      </c>
      <c r="I58" s="15">
        <v>1</v>
      </c>
      <c r="J58" s="15">
        <v>343</v>
      </c>
      <c r="K58" s="15">
        <v>10</v>
      </c>
      <c r="L58" s="15">
        <v>46</v>
      </c>
      <c r="M58" s="15">
        <v>9</v>
      </c>
      <c r="N58" s="15">
        <v>81</v>
      </c>
      <c r="O58" s="15">
        <v>6</v>
      </c>
      <c r="P58" s="15">
        <v>191</v>
      </c>
    </row>
    <row r="59" spans="1:16" x14ac:dyDescent="0.25">
      <c r="A59" s="15" t="s">
        <v>90</v>
      </c>
      <c r="B59" s="15" t="s">
        <v>116</v>
      </c>
      <c r="C59" s="15">
        <v>8</v>
      </c>
      <c r="D59" s="15">
        <v>929</v>
      </c>
      <c r="E59" s="15">
        <v>498</v>
      </c>
      <c r="F59" s="15">
        <v>431</v>
      </c>
      <c r="H59" s="15">
        <v>5</v>
      </c>
      <c r="I59" s="15">
        <v>3</v>
      </c>
      <c r="J59" s="15">
        <v>490</v>
      </c>
      <c r="K59" s="15">
        <v>29</v>
      </c>
      <c r="L59" s="15">
        <v>71</v>
      </c>
      <c r="M59" s="15">
        <v>1</v>
      </c>
      <c r="N59" s="15">
        <v>173</v>
      </c>
      <c r="O59" s="15">
        <v>8</v>
      </c>
      <c r="P59" s="15">
        <v>208</v>
      </c>
    </row>
    <row r="60" spans="1:16" x14ac:dyDescent="0.25">
      <c r="A60" s="15" t="s">
        <v>90</v>
      </c>
      <c r="B60" s="15" t="s">
        <v>116</v>
      </c>
      <c r="C60" s="15">
        <v>9</v>
      </c>
      <c r="D60" s="15">
        <v>1070</v>
      </c>
      <c r="E60" s="15">
        <v>540</v>
      </c>
      <c r="F60" s="15">
        <v>530</v>
      </c>
      <c r="H60" s="15">
        <v>4</v>
      </c>
      <c r="I60" s="15">
        <v>3</v>
      </c>
      <c r="J60" s="15">
        <v>533</v>
      </c>
      <c r="K60" s="15">
        <v>34</v>
      </c>
      <c r="L60" s="15">
        <v>90</v>
      </c>
      <c r="M60" s="15">
        <v>2</v>
      </c>
      <c r="N60" s="15">
        <v>221</v>
      </c>
      <c r="O60" s="15">
        <v>6</v>
      </c>
      <c r="P60" s="15">
        <v>180</v>
      </c>
    </row>
    <row r="61" spans="1:16" x14ac:dyDescent="0.25">
      <c r="A61" s="15" t="s">
        <v>90</v>
      </c>
      <c r="B61" s="15" t="s">
        <v>116</v>
      </c>
      <c r="C61" s="15">
        <v>10</v>
      </c>
      <c r="D61" s="15">
        <v>1200</v>
      </c>
      <c r="E61" s="15">
        <v>614</v>
      </c>
      <c r="F61" s="15">
        <v>586</v>
      </c>
      <c r="H61" s="15">
        <v>8</v>
      </c>
      <c r="I61" s="15">
        <v>2</v>
      </c>
      <c r="J61" s="15">
        <v>604</v>
      </c>
      <c r="K61" s="15">
        <v>32</v>
      </c>
      <c r="L61" s="15">
        <v>43</v>
      </c>
      <c r="M61" s="15">
        <v>16</v>
      </c>
      <c r="N61" s="15">
        <v>113</v>
      </c>
      <c r="O61" s="15">
        <v>20</v>
      </c>
      <c r="P61" s="15">
        <v>380</v>
      </c>
    </row>
    <row r="62" spans="1:16" x14ac:dyDescent="0.25">
      <c r="A62" s="15" t="s">
        <v>90</v>
      </c>
      <c r="B62" s="15" t="s">
        <v>116</v>
      </c>
      <c r="C62" s="15">
        <v>11</v>
      </c>
      <c r="D62" s="15">
        <v>1018</v>
      </c>
      <c r="E62" s="15">
        <v>480</v>
      </c>
      <c r="F62" s="15">
        <v>538</v>
      </c>
      <c r="H62" s="15">
        <v>10</v>
      </c>
      <c r="I62" s="15">
        <v>0</v>
      </c>
      <c r="J62" s="15">
        <v>470</v>
      </c>
      <c r="K62" s="15">
        <v>31</v>
      </c>
      <c r="L62" s="15">
        <v>40</v>
      </c>
      <c r="M62" s="15">
        <v>22</v>
      </c>
      <c r="N62" s="15">
        <v>64</v>
      </c>
      <c r="O62" s="15">
        <v>12</v>
      </c>
      <c r="P62" s="15">
        <v>301</v>
      </c>
    </row>
    <row r="63" spans="1:16" x14ac:dyDescent="0.25">
      <c r="A63" s="15" t="s">
        <v>90</v>
      </c>
      <c r="B63" s="15" t="s">
        <v>116</v>
      </c>
      <c r="C63" s="15">
        <v>12</v>
      </c>
      <c r="D63" s="15">
        <v>727</v>
      </c>
      <c r="E63" s="15">
        <v>351</v>
      </c>
      <c r="F63" s="15">
        <v>376</v>
      </c>
      <c r="H63" s="15">
        <v>11</v>
      </c>
      <c r="I63" s="15">
        <v>4</v>
      </c>
      <c r="J63" s="15">
        <v>336</v>
      </c>
      <c r="K63" s="15">
        <v>20</v>
      </c>
      <c r="L63" s="15">
        <v>46</v>
      </c>
      <c r="M63" s="15">
        <v>4</v>
      </c>
      <c r="N63" s="15">
        <v>88</v>
      </c>
      <c r="O63" s="15">
        <v>14</v>
      </c>
      <c r="P63" s="15">
        <v>164</v>
      </c>
    </row>
    <row r="64" spans="1:16" x14ac:dyDescent="0.25">
      <c r="A64" s="15" t="s">
        <v>90</v>
      </c>
      <c r="B64" s="15" t="s">
        <v>116</v>
      </c>
      <c r="C64" s="15">
        <v>13</v>
      </c>
      <c r="D64" s="15">
        <v>900</v>
      </c>
      <c r="E64" s="15">
        <v>483</v>
      </c>
      <c r="F64" s="15">
        <v>417</v>
      </c>
      <c r="H64" s="15">
        <v>1</v>
      </c>
      <c r="I64" s="15">
        <v>1</v>
      </c>
      <c r="J64" s="15">
        <v>481</v>
      </c>
      <c r="K64" s="15">
        <v>30</v>
      </c>
      <c r="L64" s="15">
        <v>65</v>
      </c>
      <c r="M64" s="15">
        <v>6</v>
      </c>
      <c r="N64" s="15">
        <v>226</v>
      </c>
      <c r="O64" s="15">
        <v>2</v>
      </c>
      <c r="P64" s="15">
        <v>152</v>
      </c>
    </row>
    <row r="65" spans="1:16" x14ac:dyDescent="0.25">
      <c r="A65" s="15" t="s">
        <v>90</v>
      </c>
      <c r="B65" s="15" t="s">
        <v>117</v>
      </c>
      <c r="C65" s="15">
        <v>1</v>
      </c>
      <c r="D65" s="15">
        <v>1006</v>
      </c>
      <c r="E65" s="15">
        <v>553</v>
      </c>
      <c r="F65" s="15">
        <v>453</v>
      </c>
      <c r="H65" s="15">
        <v>8</v>
      </c>
      <c r="I65" s="15">
        <v>6</v>
      </c>
      <c r="J65" s="15">
        <v>539</v>
      </c>
      <c r="K65" s="15">
        <v>46</v>
      </c>
      <c r="L65" s="15">
        <v>117</v>
      </c>
      <c r="M65" s="15">
        <v>10</v>
      </c>
      <c r="N65" s="15">
        <v>95</v>
      </c>
      <c r="O65" s="15">
        <v>10</v>
      </c>
      <c r="P65" s="15">
        <v>261</v>
      </c>
    </row>
    <row r="66" spans="1:16" x14ac:dyDescent="0.25">
      <c r="A66" s="15" t="s">
        <v>90</v>
      </c>
      <c r="B66" s="15" t="s">
        <v>117</v>
      </c>
      <c r="C66" s="15">
        <v>2</v>
      </c>
      <c r="D66" s="15">
        <v>1328</v>
      </c>
      <c r="E66" s="15">
        <v>785</v>
      </c>
      <c r="F66" s="15">
        <v>543</v>
      </c>
      <c r="H66" s="15">
        <v>13</v>
      </c>
      <c r="I66" s="15">
        <v>7</v>
      </c>
      <c r="J66" s="15">
        <v>765</v>
      </c>
      <c r="K66" s="15">
        <v>39</v>
      </c>
      <c r="L66" s="15">
        <v>196</v>
      </c>
      <c r="M66" s="15">
        <v>20</v>
      </c>
      <c r="N66" s="15">
        <v>173</v>
      </c>
      <c r="O66" s="15">
        <v>14</v>
      </c>
      <c r="P66" s="15">
        <v>323</v>
      </c>
    </row>
    <row r="67" spans="1:16" x14ac:dyDescent="0.25">
      <c r="A67" s="15" t="s">
        <v>90</v>
      </c>
      <c r="B67" s="15" t="s">
        <v>117</v>
      </c>
      <c r="C67" s="15">
        <v>3</v>
      </c>
      <c r="D67" s="15">
        <v>1164</v>
      </c>
      <c r="E67" s="15">
        <v>715</v>
      </c>
      <c r="F67" s="15">
        <v>449</v>
      </c>
      <c r="H67" s="15">
        <v>4</v>
      </c>
      <c r="I67" s="15">
        <v>7</v>
      </c>
      <c r="J67" s="15">
        <v>704</v>
      </c>
      <c r="K67" s="15">
        <v>33</v>
      </c>
      <c r="L67" s="15">
        <v>202</v>
      </c>
      <c r="M67" s="15">
        <v>9</v>
      </c>
      <c r="N67" s="15">
        <v>213</v>
      </c>
      <c r="O67" s="15">
        <v>6</v>
      </c>
      <c r="P67" s="15">
        <v>241</v>
      </c>
    </row>
    <row r="68" spans="1:16" x14ac:dyDescent="0.25">
      <c r="A68" s="15" t="s">
        <v>90</v>
      </c>
      <c r="B68" s="15" t="s">
        <v>117</v>
      </c>
      <c r="C68" s="15">
        <v>4</v>
      </c>
      <c r="D68" s="15">
        <v>1373</v>
      </c>
      <c r="E68" s="15">
        <v>864</v>
      </c>
      <c r="F68" s="15">
        <v>509</v>
      </c>
      <c r="H68" s="15">
        <v>8</v>
      </c>
      <c r="I68" s="15">
        <v>9</v>
      </c>
      <c r="J68" s="15">
        <v>847</v>
      </c>
      <c r="K68" s="15">
        <v>37</v>
      </c>
      <c r="L68" s="15">
        <v>174</v>
      </c>
      <c r="M68" s="15">
        <v>14</v>
      </c>
      <c r="N68" s="15">
        <v>174</v>
      </c>
      <c r="O68" s="15">
        <v>11</v>
      </c>
      <c r="P68" s="15">
        <v>437</v>
      </c>
    </row>
    <row r="69" spans="1:16" x14ac:dyDescent="0.25">
      <c r="A69" s="15" t="s">
        <v>90</v>
      </c>
      <c r="B69" s="15" t="s">
        <v>117</v>
      </c>
      <c r="C69" s="15">
        <v>5</v>
      </c>
      <c r="D69" s="15">
        <v>1183</v>
      </c>
      <c r="E69" s="15">
        <v>708</v>
      </c>
      <c r="F69" s="15">
        <v>475</v>
      </c>
      <c r="H69" s="15">
        <v>8</v>
      </c>
      <c r="I69" s="15">
        <v>11</v>
      </c>
      <c r="J69" s="15">
        <v>689</v>
      </c>
      <c r="K69" s="15">
        <v>42</v>
      </c>
      <c r="L69" s="15">
        <v>188</v>
      </c>
      <c r="M69" s="15">
        <v>7</v>
      </c>
      <c r="N69" s="15">
        <v>173</v>
      </c>
      <c r="O69" s="15">
        <v>6</v>
      </c>
      <c r="P69" s="15">
        <v>273</v>
      </c>
    </row>
    <row r="70" spans="1:16" x14ac:dyDescent="0.25">
      <c r="A70" s="15" t="s">
        <v>90</v>
      </c>
      <c r="B70" s="15" t="s">
        <v>117</v>
      </c>
      <c r="C70" s="15">
        <v>6</v>
      </c>
      <c r="D70" s="15">
        <v>1219</v>
      </c>
      <c r="E70" s="15">
        <v>724</v>
      </c>
      <c r="F70" s="15">
        <v>495</v>
      </c>
      <c r="H70" s="15">
        <v>12</v>
      </c>
      <c r="I70" s="15">
        <v>4</v>
      </c>
      <c r="J70" s="15">
        <v>708</v>
      </c>
      <c r="K70" s="15">
        <v>17</v>
      </c>
      <c r="L70" s="15">
        <v>156</v>
      </c>
      <c r="M70" s="15">
        <v>13</v>
      </c>
      <c r="N70" s="15">
        <v>193</v>
      </c>
      <c r="O70" s="15">
        <v>4</v>
      </c>
      <c r="P70" s="15">
        <v>325</v>
      </c>
    </row>
    <row r="71" spans="1:16" x14ac:dyDescent="0.25">
      <c r="A71" s="15" t="s">
        <v>90</v>
      </c>
      <c r="B71" s="15" t="s">
        <v>117</v>
      </c>
      <c r="C71" s="15">
        <v>7</v>
      </c>
      <c r="D71" s="15">
        <v>1109</v>
      </c>
      <c r="E71" s="15">
        <v>634</v>
      </c>
      <c r="F71" s="15">
        <v>475</v>
      </c>
      <c r="H71" s="15">
        <v>6</v>
      </c>
      <c r="I71" s="15">
        <v>7</v>
      </c>
      <c r="J71" s="15">
        <v>621</v>
      </c>
      <c r="K71" s="15">
        <v>31</v>
      </c>
      <c r="L71" s="15">
        <v>136</v>
      </c>
      <c r="M71" s="15">
        <v>14</v>
      </c>
      <c r="N71" s="15">
        <v>150</v>
      </c>
      <c r="O71" s="15">
        <v>3</v>
      </c>
      <c r="P71" s="15">
        <v>287</v>
      </c>
    </row>
    <row r="72" spans="1:16" x14ac:dyDescent="0.25">
      <c r="A72" s="15" t="s">
        <v>90</v>
      </c>
      <c r="B72" s="15" t="s">
        <v>117</v>
      </c>
      <c r="C72" s="15">
        <v>8</v>
      </c>
      <c r="D72" s="15">
        <v>996</v>
      </c>
      <c r="E72" s="15">
        <v>644</v>
      </c>
      <c r="F72" s="15">
        <v>352</v>
      </c>
      <c r="H72" s="15">
        <v>4</v>
      </c>
      <c r="I72" s="15">
        <v>4</v>
      </c>
      <c r="J72" s="15">
        <v>636</v>
      </c>
      <c r="K72" s="15">
        <v>32</v>
      </c>
      <c r="L72" s="15">
        <v>190</v>
      </c>
      <c r="M72" s="15">
        <v>6</v>
      </c>
      <c r="N72" s="15">
        <v>134</v>
      </c>
      <c r="O72" s="15">
        <v>6</v>
      </c>
      <c r="P72" s="15">
        <v>268</v>
      </c>
    </row>
    <row r="73" spans="1:16" x14ac:dyDescent="0.25">
      <c r="A73" s="15" t="s">
        <v>90</v>
      </c>
      <c r="B73" s="15" t="s">
        <v>9</v>
      </c>
      <c r="C73" s="15">
        <v>1</v>
      </c>
      <c r="D73" s="15">
        <v>1138</v>
      </c>
      <c r="E73" s="15">
        <v>692</v>
      </c>
      <c r="F73" s="15">
        <v>446</v>
      </c>
      <c r="H73" s="15">
        <v>3</v>
      </c>
      <c r="I73" s="15">
        <v>7</v>
      </c>
      <c r="J73" s="15">
        <v>682</v>
      </c>
      <c r="K73" s="15">
        <v>29</v>
      </c>
      <c r="L73" s="15">
        <v>102</v>
      </c>
      <c r="M73" s="15">
        <v>7</v>
      </c>
      <c r="N73" s="15">
        <v>262</v>
      </c>
      <c r="O73" s="15">
        <v>4</v>
      </c>
      <c r="P73" s="15">
        <v>278</v>
      </c>
    </row>
    <row r="74" spans="1:16" x14ac:dyDescent="0.25">
      <c r="A74" s="15" t="s">
        <v>90</v>
      </c>
      <c r="B74" s="15" t="s">
        <v>9</v>
      </c>
      <c r="C74" s="15">
        <v>2</v>
      </c>
      <c r="D74" s="15">
        <v>1129</v>
      </c>
      <c r="E74" s="15">
        <v>592</v>
      </c>
      <c r="F74" s="15">
        <v>537</v>
      </c>
      <c r="H74" s="15">
        <v>2</v>
      </c>
      <c r="I74" s="15">
        <v>6</v>
      </c>
      <c r="J74" s="15">
        <v>584</v>
      </c>
      <c r="K74" s="15">
        <v>23</v>
      </c>
      <c r="L74" s="15">
        <v>142</v>
      </c>
      <c r="M74" s="15">
        <v>8</v>
      </c>
      <c r="N74" s="15">
        <v>154</v>
      </c>
      <c r="O74" s="15">
        <v>6</v>
      </c>
      <c r="P74" s="15">
        <v>251</v>
      </c>
    </row>
    <row r="75" spans="1:16" x14ac:dyDescent="0.25">
      <c r="A75" s="15" t="s">
        <v>90</v>
      </c>
      <c r="B75" s="15" t="s">
        <v>9</v>
      </c>
      <c r="C75" s="15">
        <v>3</v>
      </c>
      <c r="D75" s="15">
        <v>1210</v>
      </c>
      <c r="E75" s="15">
        <v>703</v>
      </c>
      <c r="F75" s="15">
        <v>507</v>
      </c>
      <c r="H75" s="15">
        <v>11</v>
      </c>
      <c r="I75" s="15">
        <v>5</v>
      </c>
      <c r="J75" s="15">
        <v>687</v>
      </c>
      <c r="K75" s="15">
        <v>38</v>
      </c>
      <c r="L75" s="15">
        <v>128</v>
      </c>
      <c r="M75" s="15">
        <v>17</v>
      </c>
      <c r="N75" s="15">
        <v>222</v>
      </c>
      <c r="O75" s="15">
        <v>9</v>
      </c>
      <c r="P75" s="15">
        <v>273</v>
      </c>
    </row>
    <row r="76" spans="1:16" x14ac:dyDescent="0.25">
      <c r="A76" s="15" t="s">
        <v>90</v>
      </c>
      <c r="B76" s="15" t="s">
        <v>9</v>
      </c>
      <c r="C76" s="15">
        <v>4</v>
      </c>
      <c r="D76" s="15">
        <v>1591</v>
      </c>
      <c r="E76" s="15">
        <v>874</v>
      </c>
      <c r="F76" s="15">
        <v>717</v>
      </c>
      <c r="H76" s="15">
        <v>10</v>
      </c>
      <c r="I76" s="15">
        <v>10</v>
      </c>
      <c r="J76" s="15">
        <v>854</v>
      </c>
      <c r="K76" s="15">
        <v>21</v>
      </c>
      <c r="L76" s="15">
        <v>225</v>
      </c>
      <c r="M76" s="15">
        <v>5</v>
      </c>
      <c r="N76" s="15">
        <v>259</v>
      </c>
      <c r="O76" s="15">
        <v>16</v>
      </c>
      <c r="P76" s="15">
        <v>328</v>
      </c>
    </row>
    <row r="77" spans="1:16" x14ac:dyDescent="0.25">
      <c r="A77" s="15" t="s">
        <v>90</v>
      </c>
      <c r="B77" s="15" t="s">
        <v>9</v>
      </c>
      <c r="C77" s="15">
        <v>5</v>
      </c>
      <c r="D77" s="15">
        <v>966</v>
      </c>
      <c r="E77" s="15">
        <v>558</v>
      </c>
      <c r="F77" s="15">
        <v>408</v>
      </c>
      <c r="H77" s="15">
        <v>3</v>
      </c>
      <c r="I77" s="15">
        <v>6</v>
      </c>
      <c r="J77" s="15">
        <v>549</v>
      </c>
      <c r="K77" s="15">
        <v>15</v>
      </c>
      <c r="L77" s="15">
        <v>150</v>
      </c>
      <c r="M77" s="15">
        <v>3</v>
      </c>
      <c r="N77" s="15">
        <v>153</v>
      </c>
      <c r="O77" s="15">
        <v>8</v>
      </c>
      <c r="P77" s="15">
        <v>220</v>
      </c>
    </row>
    <row r="78" spans="1:16" x14ac:dyDescent="0.25">
      <c r="A78" s="15" t="s">
        <v>90</v>
      </c>
      <c r="B78" s="15" t="s">
        <v>9</v>
      </c>
      <c r="C78" s="15">
        <v>6</v>
      </c>
      <c r="D78" s="15">
        <v>1051</v>
      </c>
      <c r="E78" s="15">
        <v>528</v>
      </c>
      <c r="F78" s="15">
        <v>523</v>
      </c>
      <c r="H78" s="15">
        <v>10</v>
      </c>
      <c r="I78" s="15">
        <v>5</v>
      </c>
      <c r="J78" s="15">
        <v>513</v>
      </c>
      <c r="K78" s="15">
        <v>24</v>
      </c>
      <c r="L78" s="15">
        <v>130</v>
      </c>
      <c r="M78" s="15">
        <v>7</v>
      </c>
      <c r="N78" s="15">
        <v>128</v>
      </c>
      <c r="O78" s="15">
        <v>8</v>
      </c>
      <c r="P78" s="15">
        <v>216</v>
      </c>
    </row>
    <row r="79" spans="1:16" x14ac:dyDescent="0.25">
      <c r="A79" s="15" t="s">
        <v>90</v>
      </c>
      <c r="B79" s="15" t="s">
        <v>9</v>
      </c>
      <c r="C79" s="15">
        <v>7</v>
      </c>
      <c r="D79" s="15">
        <v>1645</v>
      </c>
      <c r="E79" s="15">
        <v>845</v>
      </c>
      <c r="F79" s="15">
        <v>800</v>
      </c>
      <c r="H79" s="15">
        <v>3</v>
      </c>
      <c r="I79" s="15">
        <v>12</v>
      </c>
      <c r="J79" s="15">
        <v>830</v>
      </c>
      <c r="K79" s="15">
        <v>16</v>
      </c>
      <c r="L79" s="15">
        <v>177</v>
      </c>
      <c r="M79" s="15">
        <v>10</v>
      </c>
      <c r="N79" s="15">
        <v>220</v>
      </c>
      <c r="O79" s="15">
        <v>11</v>
      </c>
      <c r="P79" s="15">
        <v>396</v>
      </c>
    </row>
    <row r="80" spans="1:16" x14ac:dyDescent="0.25">
      <c r="A80" s="15" t="s">
        <v>90</v>
      </c>
      <c r="B80" s="15" t="s">
        <v>10</v>
      </c>
      <c r="C80" s="15" t="s">
        <v>288</v>
      </c>
      <c r="D80" s="15">
        <v>1163</v>
      </c>
      <c r="E80" s="15">
        <v>576</v>
      </c>
      <c r="F80" s="15">
        <v>587</v>
      </c>
      <c r="H80" s="15">
        <v>6</v>
      </c>
      <c r="I80" s="15">
        <v>13</v>
      </c>
      <c r="J80" s="15">
        <v>557</v>
      </c>
      <c r="K80" s="15">
        <v>27</v>
      </c>
      <c r="L80" s="15">
        <v>128</v>
      </c>
      <c r="M80" s="15">
        <v>13</v>
      </c>
      <c r="N80" s="15">
        <v>125</v>
      </c>
      <c r="O80" s="15">
        <v>38</v>
      </c>
      <c r="P80" s="15">
        <v>226</v>
      </c>
    </row>
    <row r="81" spans="1:16" x14ac:dyDescent="0.25">
      <c r="A81" s="15" t="s">
        <v>90</v>
      </c>
      <c r="B81" s="15" t="s">
        <v>10</v>
      </c>
      <c r="C81" s="15" t="s">
        <v>287</v>
      </c>
      <c r="D81" s="15">
        <v>1045</v>
      </c>
      <c r="E81" s="15">
        <v>495</v>
      </c>
      <c r="F81" s="15">
        <v>550</v>
      </c>
      <c r="H81" s="15">
        <v>2</v>
      </c>
      <c r="I81" s="15">
        <v>7</v>
      </c>
      <c r="J81" s="15">
        <v>486</v>
      </c>
      <c r="K81" s="15">
        <v>14</v>
      </c>
      <c r="L81" s="15">
        <v>81</v>
      </c>
      <c r="M81" s="15">
        <v>22</v>
      </c>
      <c r="N81" s="15">
        <v>134</v>
      </c>
      <c r="O81" s="15">
        <v>14</v>
      </c>
      <c r="P81" s="15">
        <v>221</v>
      </c>
    </row>
    <row r="82" spans="1:16" x14ac:dyDescent="0.25">
      <c r="A82" s="15" t="s">
        <v>90</v>
      </c>
      <c r="B82" s="15" t="s">
        <v>10</v>
      </c>
      <c r="C82" s="15" t="s">
        <v>286</v>
      </c>
      <c r="D82" s="15">
        <v>1502</v>
      </c>
      <c r="E82" s="15">
        <v>716</v>
      </c>
      <c r="F82" s="15">
        <v>786</v>
      </c>
      <c r="H82" s="15">
        <v>8</v>
      </c>
      <c r="I82" s="15">
        <v>6</v>
      </c>
      <c r="J82" s="15">
        <v>702</v>
      </c>
      <c r="K82" s="15">
        <v>30</v>
      </c>
      <c r="L82" s="15">
        <v>98</v>
      </c>
      <c r="M82" s="15">
        <v>20</v>
      </c>
      <c r="N82" s="15">
        <v>220</v>
      </c>
      <c r="O82" s="15">
        <v>16</v>
      </c>
      <c r="P82" s="15">
        <v>318</v>
      </c>
    </row>
    <row r="83" spans="1:16" x14ac:dyDescent="0.25">
      <c r="A83" s="15" t="s">
        <v>90</v>
      </c>
      <c r="B83" s="15" t="s">
        <v>10</v>
      </c>
      <c r="C83" s="15" t="s">
        <v>285</v>
      </c>
      <c r="D83" s="15">
        <v>1210</v>
      </c>
      <c r="E83" s="15">
        <v>625</v>
      </c>
      <c r="F83" s="15">
        <v>585</v>
      </c>
      <c r="H83" s="15">
        <v>11</v>
      </c>
      <c r="I83" s="15">
        <v>11</v>
      </c>
      <c r="J83" s="15">
        <v>603</v>
      </c>
      <c r="K83" s="15">
        <v>29</v>
      </c>
      <c r="L83" s="15">
        <v>97</v>
      </c>
      <c r="M83" s="15">
        <v>13</v>
      </c>
      <c r="N83" s="15">
        <v>180</v>
      </c>
      <c r="O83" s="15">
        <v>11</v>
      </c>
      <c r="P83" s="15">
        <v>273</v>
      </c>
    </row>
    <row r="84" spans="1:16" x14ac:dyDescent="0.25">
      <c r="A84" s="15" t="s">
        <v>90</v>
      </c>
      <c r="B84" s="15" t="s">
        <v>10</v>
      </c>
      <c r="C84" s="15" t="s">
        <v>284</v>
      </c>
      <c r="D84" s="15">
        <v>1715</v>
      </c>
      <c r="E84" s="15">
        <v>1000</v>
      </c>
      <c r="F84" s="15">
        <v>715</v>
      </c>
      <c r="H84" s="15">
        <v>8</v>
      </c>
      <c r="I84" s="15">
        <v>9</v>
      </c>
      <c r="J84" s="15">
        <v>983</v>
      </c>
      <c r="K84" s="15">
        <v>12</v>
      </c>
      <c r="L84" s="15">
        <v>301</v>
      </c>
      <c r="M84" s="15">
        <v>4</v>
      </c>
      <c r="N84" s="15">
        <v>410</v>
      </c>
      <c r="O84" s="15">
        <v>11</v>
      </c>
      <c r="P84" s="15">
        <v>245</v>
      </c>
    </row>
    <row r="85" spans="1:16" x14ac:dyDescent="0.25">
      <c r="A85" s="15" t="s">
        <v>90</v>
      </c>
      <c r="B85" s="15" t="s">
        <v>10</v>
      </c>
      <c r="C85" s="15" t="s">
        <v>283</v>
      </c>
      <c r="D85" s="15">
        <v>1577</v>
      </c>
      <c r="E85" s="15">
        <v>894</v>
      </c>
      <c r="F85" s="15">
        <v>683</v>
      </c>
      <c r="H85" s="15">
        <v>0</v>
      </c>
      <c r="I85" s="15">
        <v>14</v>
      </c>
      <c r="J85" s="15">
        <v>880</v>
      </c>
      <c r="K85" s="15">
        <v>9</v>
      </c>
      <c r="L85" s="15">
        <v>165</v>
      </c>
      <c r="M85" s="15">
        <v>6</v>
      </c>
      <c r="N85" s="15">
        <v>349</v>
      </c>
      <c r="O85" s="15">
        <v>7</v>
      </c>
      <c r="P85" s="15">
        <v>344</v>
      </c>
    </row>
    <row r="86" spans="1:16" x14ac:dyDescent="0.25">
      <c r="A86" s="15" t="s">
        <v>90</v>
      </c>
      <c r="B86" s="15" t="s">
        <v>10</v>
      </c>
      <c r="C86" s="15" t="s">
        <v>282</v>
      </c>
      <c r="D86" s="15">
        <v>1049</v>
      </c>
      <c r="E86" s="15">
        <v>624</v>
      </c>
      <c r="F86" s="15">
        <v>425</v>
      </c>
      <c r="H86" s="15">
        <v>4</v>
      </c>
      <c r="I86" s="15">
        <v>6</v>
      </c>
      <c r="J86" s="15">
        <v>614</v>
      </c>
      <c r="K86" s="15">
        <v>6</v>
      </c>
      <c r="L86" s="15">
        <v>139</v>
      </c>
      <c r="M86" s="15">
        <v>12</v>
      </c>
      <c r="N86" s="15">
        <v>255</v>
      </c>
      <c r="O86" s="15">
        <v>3</v>
      </c>
      <c r="P86" s="15">
        <v>199</v>
      </c>
    </row>
    <row r="87" spans="1:16" x14ac:dyDescent="0.25">
      <c r="A87" s="15" t="s">
        <v>90</v>
      </c>
      <c r="B87" s="15" t="s">
        <v>10</v>
      </c>
      <c r="C87" s="15" t="s">
        <v>281</v>
      </c>
      <c r="D87" s="15">
        <v>1207</v>
      </c>
      <c r="E87" s="15">
        <v>782</v>
      </c>
      <c r="F87" s="15">
        <v>425</v>
      </c>
      <c r="H87" s="15">
        <v>1</v>
      </c>
      <c r="I87" s="15">
        <v>5</v>
      </c>
      <c r="J87" s="15">
        <v>776</v>
      </c>
      <c r="K87" s="15">
        <v>6</v>
      </c>
      <c r="L87" s="15">
        <v>141</v>
      </c>
      <c r="M87" s="15">
        <v>30</v>
      </c>
      <c r="N87" s="15">
        <v>322</v>
      </c>
      <c r="O87" s="15">
        <v>3</v>
      </c>
      <c r="P87" s="15">
        <v>274</v>
      </c>
    </row>
    <row r="88" spans="1:16" x14ac:dyDescent="0.25">
      <c r="A88" s="15" t="s">
        <v>90</v>
      </c>
      <c r="B88" s="15" t="s">
        <v>11</v>
      </c>
      <c r="C88" s="15" t="s">
        <v>280</v>
      </c>
      <c r="D88" s="15">
        <v>2589</v>
      </c>
      <c r="E88" s="15">
        <v>1279</v>
      </c>
      <c r="F88" s="15">
        <v>1310</v>
      </c>
      <c r="H88" s="15">
        <v>14</v>
      </c>
      <c r="I88" s="15">
        <v>8</v>
      </c>
      <c r="J88" s="15">
        <v>1257</v>
      </c>
      <c r="K88" s="15">
        <v>30</v>
      </c>
      <c r="L88" s="15">
        <v>242</v>
      </c>
      <c r="M88" s="15">
        <v>49</v>
      </c>
      <c r="N88" s="15">
        <v>552</v>
      </c>
      <c r="O88" s="15">
        <v>15</v>
      </c>
      <c r="P88" s="15">
        <v>369</v>
      </c>
    </row>
    <row r="89" spans="1:16" x14ac:dyDescent="0.25">
      <c r="A89" s="15" t="s">
        <v>90</v>
      </c>
      <c r="B89" s="15" t="s">
        <v>11</v>
      </c>
      <c r="C89" s="15" t="s">
        <v>279</v>
      </c>
      <c r="D89" s="15">
        <v>2424</v>
      </c>
      <c r="E89" s="15">
        <v>1375</v>
      </c>
      <c r="F89" s="15">
        <v>1049</v>
      </c>
      <c r="H89" s="15">
        <v>2</v>
      </c>
      <c r="I89" s="15">
        <v>17</v>
      </c>
      <c r="J89" s="15">
        <v>1356</v>
      </c>
      <c r="K89" s="15">
        <v>27</v>
      </c>
      <c r="L89" s="15">
        <v>219</v>
      </c>
      <c r="M89" s="15">
        <v>7</v>
      </c>
      <c r="N89" s="15">
        <v>617</v>
      </c>
      <c r="O89" s="15">
        <v>7</v>
      </c>
      <c r="P89" s="15">
        <v>479</v>
      </c>
    </row>
    <row r="90" spans="1:16" x14ac:dyDescent="0.25">
      <c r="A90" s="15" t="s">
        <v>90</v>
      </c>
      <c r="B90" s="15" t="s">
        <v>11</v>
      </c>
      <c r="C90" s="15" t="s">
        <v>278</v>
      </c>
      <c r="D90" s="15">
        <v>1439</v>
      </c>
      <c r="E90" s="15">
        <v>850</v>
      </c>
      <c r="F90" s="15">
        <v>589</v>
      </c>
      <c r="H90" s="15">
        <v>6</v>
      </c>
      <c r="I90" s="15">
        <v>2</v>
      </c>
      <c r="J90" s="15">
        <v>842</v>
      </c>
      <c r="K90" s="15">
        <v>16</v>
      </c>
      <c r="L90" s="15">
        <v>172</v>
      </c>
      <c r="M90" s="15">
        <v>32</v>
      </c>
      <c r="N90" s="15">
        <v>310</v>
      </c>
      <c r="O90" s="15">
        <v>6</v>
      </c>
      <c r="P90" s="15">
        <v>306</v>
      </c>
    </row>
    <row r="91" spans="1:16" x14ac:dyDescent="0.25">
      <c r="A91" s="15" t="s">
        <v>90</v>
      </c>
      <c r="B91" s="15" t="s">
        <v>273</v>
      </c>
      <c r="C91" s="15" t="s">
        <v>277</v>
      </c>
      <c r="D91" s="15">
        <v>2079</v>
      </c>
      <c r="E91" s="15">
        <v>1297</v>
      </c>
      <c r="F91" s="15">
        <v>782</v>
      </c>
      <c r="H91" s="15">
        <v>7</v>
      </c>
      <c r="I91" s="15">
        <v>13</v>
      </c>
      <c r="J91" s="15">
        <v>1277</v>
      </c>
      <c r="K91" s="15">
        <v>19</v>
      </c>
      <c r="L91" s="15">
        <v>313</v>
      </c>
      <c r="M91" s="15">
        <v>36</v>
      </c>
      <c r="N91" s="15">
        <v>340</v>
      </c>
      <c r="O91" s="15">
        <v>15</v>
      </c>
      <c r="P91" s="15">
        <v>554</v>
      </c>
    </row>
    <row r="92" spans="1:16" x14ac:dyDescent="0.25">
      <c r="A92" s="15" t="s">
        <v>90</v>
      </c>
      <c r="B92" s="15" t="s">
        <v>273</v>
      </c>
      <c r="C92" s="15" t="s">
        <v>276</v>
      </c>
      <c r="D92" s="15">
        <v>1740</v>
      </c>
      <c r="E92" s="15">
        <v>1121</v>
      </c>
      <c r="F92" s="15">
        <v>619</v>
      </c>
      <c r="H92" s="15">
        <v>11</v>
      </c>
      <c r="I92" s="15">
        <v>11</v>
      </c>
      <c r="J92" s="15">
        <v>1099</v>
      </c>
      <c r="K92" s="15">
        <v>17</v>
      </c>
      <c r="L92" s="15">
        <v>288</v>
      </c>
      <c r="M92" s="15">
        <v>13</v>
      </c>
      <c r="N92" s="15">
        <v>279</v>
      </c>
      <c r="O92" s="15">
        <v>13</v>
      </c>
      <c r="P92" s="15">
        <v>489</v>
      </c>
    </row>
    <row r="93" spans="1:16" x14ac:dyDescent="0.25">
      <c r="A93" s="15" t="s">
        <v>90</v>
      </c>
      <c r="B93" s="15" t="s">
        <v>273</v>
      </c>
      <c r="C93" s="15" t="s">
        <v>275</v>
      </c>
      <c r="D93" s="15">
        <v>1563</v>
      </c>
      <c r="E93" s="15">
        <v>968</v>
      </c>
      <c r="F93" s="15">
        <v>595</v>
      </c>
      <c r="H93" s="15">
        <v>12</v>
      </c>
      <c r="I93" s="15">
        <v>7</v>
      </c>
      <c r="J93" s="15">
        <v>949</v>
      </c>
      <c r="K93" s="15">
        <v>25</v>
      </c>
      <c r="L93" s="15">
        <v>116</v>
      </c>
      <c r="M93" s="15">
        <v>6</v>
      </c>
      <c r="N93" s="15">
        <v>439</v>
      </c>
      <c r="O93" s="15">
        <v>15</v>
      </c>
      <c r="P93" s="15">
        <v>348</v>
      </c>
    </row>
    <row r="94" spans="1:16" x14ac:dyDescent="0.25">
      <c r="A94" s="15" t="s">
        <v>90</v>
      </c>
      <c r="B94" s="15" t="s">
        <v>273</v>
      </c>
      <c r="C94" s="15" t="s">
        <v>274</v>
      </c>
      <c r="D94" s="15">
        <v>2023</v>
      </c>
      <c r="E94" s="15">
        <v>1221</v>
      </c>
      <c r="F94" s="15">
        <v>802</v>
      </c>
      <c r="H94" s="15">
        <v>7</v>
      </c>
      <c r="I94" s="15">
        <v>10</v>
      </c>
      <c r="J94" s="15">
        <v>1204</v>
      </c>
      <c r="K94" s="15">
        <v>26</v>
      </c>
      <c r="L94" s="15">
        <v>236</v>
      </c>
      <c r="M94" s="15">
        <v>19</v>
      </c>
      <c r="N94" s="15">
        <v>522</v>
      </c>
      <c r="O94" s="15">
        <v>7</v>
      </c>
      <c r="P94" s="15">
        <v>394</v>
      </c>
    </row>
    <row r="95" spans="1:16" x14ac:dyDescent="0.25">
      <c r="A95" s="15" t="s">
        <v>91</v>
      </c>
      <c r="B95" s="15" t="s">
        <v>119</v>
      </c>
      <c r="C95" s="15">
        <v>1</v>
      </c>
      <c r="D95" s="15">
        <v>1477</v>
      </c>
      <c r="E95" s="15">
        <v>912</v>
      </c>
      <c r="F95" s="15">
        <v>565</v>
      </c>
      <c r="H95" s="15">
        <v>12</v>
      </c>
      <c r="I95" s="15">
        <v>10</v>
      </c>
      <c r="J95" s="15">
        <v>890</v>
      </c>
      <c r="K95" s="15">
        <v>25</v>
      </c>
      <c r="L95" s="15">
        <v>467</v>
      </c>
      <c r="M95" s="15">
        <v>17</v>
      </c>
      <c r="N95" s="15">
        <v>154</v>
      </c>
      <c r="O95" s="15">
        <v>17</v>
      </c>
      <c r="P95" s="15">
        <v>210</v>
      </c>
    </row>
    <row r="96" spans="1:16" x14ac:dyDescent="0.25">
      <c r="A96" s="15" t="s">
        <v>91</v>
      </c>
      <c r="B96" s="15" t="s">
        <v>119</v>
      </c>
      <c r="C96" s="15">
        <v>2</v>
      </c>
      <c r="D96" s="15">
        <v>1460</v>
      </c>
      <c r="E96" s="15">
        <v>918</v>
      </c>
      <c r="F96" s="15">
        <v>542</v>
      </c>
      <c r="H96" s="15">
        <v>13</v>
      </c>
      <c r="I96" s="15">
        <v>9</v>
      </c>
      <c r="J96" s="15">
        <v>896</v>
      </c>
      <c r="K96" s="15">
        <v>33</v>
      </c>
      <c r="L96" s="15">
        <v>470</v>
      </c>
      <c r="M96" s="15">
        <v>12</v>
      </c>
      <c r="N96" s="15">
        <v>148</v>
      </c>
      <c r="O96" s="15">
        <v>4</v>
      </c>
      <c r="P96" s="15">
        <v>229</v>
      </c>
    </row>
    <row r="97" spans="1:16" x14ac:dyDescent="0.25">
      <c r="A97" s="15" t="s">
        <v>91</v>
      </c>
      <c r="B97" s="15" t="s">
        <v>119</v>
      </c>
      <c r="C97" s="15">
        <v>3</v>
      </c>
      <c r="D97" s="15">
        <v>1133</v>
      </c>
      <c r="E97" s="15">
        <v>667</v>
      </c>
      <c r="F97" s="15">
        <v>466</v>
      </c>
      <c r="H97" s="15">
        <v>5</v>
      </c>
      <c r="I97" s="15">
        <v>1</v>
      </c>
      <c r="J97" s="15">
        <v>661</v>
      </c>
      <c r="K97" s="15">
        <v>22</v>
      </c>
      <c r="L97" s="15">
        <v>321</v>
      </c>
      <c r="M97" s="15">
        <v>10</v>
      </c>
      <c r="N97" s="15">
        <v>142</v>
      </c>
      <c r="O97" s="15">
        <v>8</v>
      </c>
      <c r="P97" s="15">
        <v>158</v>
      </c>
    </row>
    <row r="98" spans="1:16" x14ac:dyDescent="0.25">
      <c r="A98" s="15" t="s">
        <v>91</v>
      </c>
      <c r="B98" s="15" t="s">
        <v>119</v>
      </c>
      <c r="C98" s="15">
        <v>4</v>
      </c>
      <c r="D98" s="15">
        <v>1763</v>
      </c>
      <c r="E98" s="15">
        <v>954</v>
      </c>
      <c r="F98" s="15">
        <v>809</v>
      </c>
      <c r="H98" s="15">
        <v>11</v>
      </c>
      <c r="I98" s="15">
        <v>10</v>
      </c>
      <c r="J98" s="15">
        <v>933</v>
      </c>
      <c r="K98" s="15">
        <v>57</v>
      </c>
      <c r="L98" s="15">
        <v>301</v>
      </c>
      <c r="M98" s="15">
        <v>21</v>
      </c>
      <c r="N98" s="15">
        <v>152</v>
      </c>
      <c r="O98" s="15">
        <v>17</v>
      </c>
      <c r="P98" s="15">
        <v>385</v>
      </c>
    </row>
    <row r="99" spans="1:16" x14ac:dyDescent="0.25">
      <c r="A99" s="15" t="s">
        <v>91</v>
      </c>
      <c r="B99" s="15" t="s">
        <v>119</v>
      </c>
      <c r="C99" s="15">
        <v>5</v>
      </c>
      <c r="D99" s="15">
        <v>1350</v>
      </c>
      <c r="E99" s="15">
        <v>823</v>
      </c>
      <c r="F99" s="15">
        <v>527</v>
      </c>
      <c r="H99" s="15">
        <v>8</v>
      </c>
      <c r="I99" s="15">
        <v>6</v>
      </c>
      <c r="J99" s="15">
        <v>809</v>
      </c>
      <c r="K99" s="15">
        <v>41</v>
      </c>
      <c r="L99" s="15">
        <v>286</v>
      </c>
      <c r="M99" s="15">
        <v>20</v>
      </c>
      <c r="N99" s="15">
        <v>161</v>
      </c>
      <c r="O99" s="15">
        <v>15</v>
      </c>
      <c r="P99" s="15">
        <v>286</v>
      </c>
    </row>
    <row r="100" spans="1:16" x14ac:dyDescent="0.25">
      <c r="A100" s="15" t="s">
        <v>91</v>
      </c>
      <c r="B100" s="15" t="s">
        <v>119</v>
      </c>
      <c r="C100" s="15">
        <v>6</v>
      </c>
      <c r="D100" s="15">
        <v>1132</v>
      </c>
      <c r="E100" s="15">
        <v>625</v>
      </c>
      <c r="F100" s="15">
        <v>507</v>
      </c>
      <c r="H100" s="15">
        <v>10</v>
      </c>
      <c r="I100" s="15">
        <v>14</v>
      </c>
      <c r="J100" s="15">
        <v>601</v>
      </c>
      <c r="K100" s="15">
        <v>19</v>
      </c>
      <c r="L100" s="15">
        <v>283</v>
      </c>
      <c r="M100" s="15">
        <v>10</v>
      </c>
      <c r="N100" s="15">
        <v>105</v>
      </c>
      <c r="O100" s="15">
        <v>8</v>
      </c>
      <c r="P100" s="15">
        <v>176</v>
      </c>
    </row>
    <row r="101" spans="1:16" x14ac:dyDescent="0.25">
      <c r="A101" s="15" t="s">
        <v>91</v>
      </c>
      <c r="B101" s="15" t="s">
        <v>119</v>
      </c>
      <c r="C101" s="15">
        <v>7</v>
      </c>
      <c r="D101" s="15">
        <v>1043</v>
      </c>
      <c r="E101" s="15">
        <v>662</v>
      </c>
      <c r="F101" s="15">
        <v>381</v>
      </c>
      <c r="H101" s="15">
        <v>6</v>
      </c>
      <c r="I101" s="15">
        <v>2</v>
      </c>
      <c r="J101" s="15">
        <v>654</v>
      </c>
      <c r="K101" s="15">
        <v>6</v>
      </c>
      <c r="L101" s="15">
        <v>359</v>
      </c>
      <c r="M101" s="15">
        <v>13</v>
      </c>
      <c r="N101" s="15">
        <v>145</v>
      </c>
      <c r="O101" s="15">
        <v>3</v>
      </c>
      <c r="P101" s="15">
        <v>128</v>
      </c>
    </row>
    <row r="102" spans="1:16" x14ac:dyDescent="0.25">
      <c r="A102" s="15" t="s">
        <v>91</v>
      </c>
      <c r="B102" s="15" t="s">
        <v>119</v>
      </c>
      <c r="C102" s="15">
        <v>8</v>
      </c>
      <c r="D102" s="15">
        <v>1093</v>
      </c>
      <c r="E102" s="15">
        <v>705</v>
      </c>
      <c r="F102" s="15">
        <v>388</v>
      </c>
      <c r="H102" s="15">
        <v>8</v>
      </c>
      <c r="I102" s="15">
        <v>3</v>
      </c>
      <c r="J102" s="15">
        <v>694</v>
      </c>
      <c r="K102" s="15">
        <v>9</v>
      </c>
      <c r="L102" s="15">
        <v>418</v>
      </c>
      <c r="M102" s="15">
        <v>10</v>
      </c>
      <c r="N102" s="15">
        <v>117</v>
      </c>
      <c r="O102" s="15">
        <v>7</v>
      </c>
      <c r="P102" s="15">
        <v>133</v>
      </c>
    </row>
    <row r="103" spans="1:16" x14ac:dyDescent="0.25">
      <c r="A103" s="15" t="s">
        <v>91</v>
      </c>
      <c r="B103" s="15" t="s">
        <v>119</v>
      </c>
      <c r="C103" s="15">
        <v>9</v>
      </c>
      <c r="D103" s="15">
        <v>1000</v>
      </c>
      <c r="E103" s="15">
        <v>554</v>
      </c>
      <c r="F103" s="15">
        <v>446</v>
      </c>
      <c r="H103" s="15">
        <v>6</v>
      </c>
      <c r="I103" s="15">
        <v>0</v>
      </c>
      <c r="J103" s="15">
        <v>548</v>
      </c>
      <c r="K103" s="15">
        <v>13</v>
      </c>
      <c r="L103" s="15">
        <v>290</v>
      </c>
      <c r="M103" s="15">
        <v>15</v>
      </c>
      <c r="N103" s="15">
        <v>105</v>
      </c>
      <c r="O103" s="15">
        <v>4</v>
      </c>
      <c r="P103" s="15">
        <v>121</v>
      </c>
    </row>
    <row r="104" spans="1:16" x14ac:dyDescent="0.25">
      <c r="A104" s="15" t="s">
        <v>91</v>
      </c>
      <c r="B104" s="15" t="s">
        <v>119</v>
      </c>
      <c r="C104" s="15">
        <v>10</v>
      </c>
      <c r="D104" s="15">
        <v>1344</v>
      </c>
      <c r="E104" s="15">
        <v>767</v>
      </c>
      <c r="F104" s="15">
        <v>577</v>
      </c>
      <c r="H104" s="15">
        <v>10</v>
      </c>
      <c r="I104" s="15">
        <v>7</v>
      </c>
      <c r="J104" s="15">
        <v>750</v>
      </c>
      <c r="K104" s="15">
        <v>29</v>
      </c>
      <c r="L104" s="15">
        <v>296</v>
      </c>
      <c r="M104" s="15">
        <v>14</v>
      </c>
      <c r="N104" s="15">
        <v>131</v>
      </c>
      <c r="O104" s="15">
        <v>13</v>
      </c>
      <c r="P104" s="15">
        <v>267</v>
      </c>
    </row>
    <row r="105" spans="1:16" x14ac:dyDescent="0.25">
      <c r="A105" s="15" t="s">
        <v>91</v>
      </c>
      <c r="B105" s="15" t="s">
        <v>119</v>
      </c>
      <c r="C105" s="15">
        <v>11</v>
      </c>
      <c r="D105" s="15">
        <v>1515</v>
      </c>
      <c r="E105" s="15">
        <v>860</v>
      </c>
      <c r="F105" s="15">
        <v>655</v>
      </c>
      <c r="H105" s="15">
        <v>13</v>
      </c>
      <c r="I105" s="15">
        <v>6</v>
      </c>
      <c r="J105" s="15">
        <v>841</v>
      </c>
      <c r="K105" s="15">
        <v>26</v>
      </c>
      <c r="L105" s="15">
        <v>397</v>
      </c>
      <c r="M105" s="15">
        <v>9</v>
      </c>
      <c r="N105" s="15">
        <v>176</v>
      </c>
      <c r="O105" s="15">
        <v>10</v>
      </c>
      <c r="P105" s="15">
        <v>223</v>
      </c>
    </row>
    <row r="106" spans="1:16" x14ac:dyDescent="0.25">
      <c r="A106" s="15" t="s">
        <v>91</v>
      </c>
      <c r="B106" s="15" t="s">
        <v>119</v>
      </c>
      <c r="C106" s="15">
        <v>12</v>
      </c>
      <c r="D106" s="15">
        <v>1771</v>
      </c>
      <c r="E106" s="15">
        <v>1023</v>
      </c>
      <c r="F106" s="15">
        <v>748</v>
      </c>
      <c r="H106" s="15">
        <v>12</v>
      </c>
      <c r="I106" s="15">
        <v>10</v>
      </c>
      <c r="J106" s="15">
        <v>1001</v>
      </c>
      <c r="K106" s="15">
        <v>28</v>
      </c>
      <c r="L106" s="15">
        <v>467</v>
      </c>
      <c r="M106" s="15">
        <v>16</v>
      </c>
      <c r="N106" s="15">
        <v>219</v>
      </c>
      <c r="O106" s="15">
        <v>16</v>
      </c>
      <c r="P106" s="15">
        <v>255</v>
      </c>
    </row>
    <row r="107" spans="1:16" x14ac:dyDescent="0.25">
      <c r="A107" s="15" t="s">
        <v>91</v>
      </c>
      <c r="B107" s="15" t="s">
        <v>119</v>
      </c>
      <c r="C107" s="15">
        <v>13</v>
      </c>
      <c r="D107" s="15">
        <v>1403</v>
      </c>
      <c r="E107" s="15">
        <v>842</v>
      </c>
      <c r="F107" s="15">
        <v>561</v>
      </c>
      <c r="H107" s="15">
        <v>5</v>
      </c>
      <c r="I107" s="15">
        <v>7</v>
      </c>
      <c r="J107" s="15">
        <v>830</v>
      </c>
      <c r="K107" s="15">
        <v>21</v>
      </c>
      <c r="L107" s="15">
        <v>359</v>
      </c>
      <c r="M107" s="15">
        <v>5</v>
      </c>
      <c r="N107" s="15">
        <v>241</v>
      </c>
      <c r="O107" s="15">
        <v>4</v>
      </c>
      <c r="P107" s="15">
        <v>200</v>
      </c>
    </row>
    <row r="108" spans="1:16" x14ac:dyDescent="0.25">
      <c r="A108" s="15" t="s">
        <v>91</v>
      </c>
      <c r="B108" s="15" t="s">
        <v>119</v>
      </c>
      <c r="C108" s="15">
        <v>14</v>
      </c>
      <c r="D108" s="15">
        <v>1659</v>
      </c>
      <c r="E108" s="15">
        <v>955</v>
      </c>
      <c r="F108" s="15">
        <v>704</v>
      </c>
      <c r="H108" s="15">
        <v>3</v>
      </c>
      <c r="I108" s="15">
        <v>10</v>
      </c>
      <c r="J108" s="15">
        <v>942</v>
      </c>
      <c r="K108" s="15">
        <v>32</v>
      </c>
      <c r="L108" s="15">
        <v>429</v>
      </c>
      <c r="M108" s="15">
        <v>21</v>
      </c>
      <c r="N108" s="15">
        <v>147</v>
      </c>
      <c r="O108" s="15">
        <v>8</v>
      </c>
      <c r="P108" s="15">
        <v>305</v>
      </c>
    </row>
    <row r="109" spans="1:16" x14ac:dyDescent="0.25">
      <c r="A109" s="15" t="s">
        <v>91</v>
      </c>
      <c r="B109" s="15" t="s">
        <v>13</v>
      </c>
      <c r="C109" s="15">
        <v>1</v>
      </c>
      <c r="D109" s="15">
        <v>1227</v>
      </c>
      <c r="E109" s="15">
        <v>651</v>
      </c>
      <c r="F109" s="15">
        <v>576</v>
      </c>
      <c r="H109" s="15">
        <v>11</v>
      </c>
      <c r="I109" s="15">
        <v>4</v>
      </c>
      <c r="J109" s="15">
        <v>636</v>
      </c>
      <c r="K109" s="15">
        <v>23</v>
      </c>
      <c r="L109" s="15">
        <v>113</v>
      </c>
      <c r="M109" s="15">
        <v>26</v>
      </c>
      <c r="N109" s="15">
        <v>155</v>
      </c>
      <c r="O109" s="15">
        <v>18</v>
      </c>
      <c r="P109" s="15">
        <v>301</v>
      </c>
    </row>
    <row r="110" spans="1:16" x14ac:dyDescent="0.25">
      <c r="A110" s="15" t="s">
        <v>91</v>
      </c>
      <c r="B110" s="15" t="s">
        <v>13</v>
      </c>
      <c r="C110" s="15">
        <v>2</v>
      </c>
      <c r="D110" s="15">
        <v>1051</v>
      </c>
      <c r="E110" s="15">
        <v>658</v>
      </c>
      <c r="F110" s="15">
        <v>393</v>
      </c>
      <c r="H110" s="15">
        <v>4</v>
      </c>
      <c r="I110" s="15">
        <v>5</v>
      </c>
      <c r="J110" s="15">
        <v>649</v>
      </c>
      <c r="K110" s="15">
        <v>21</v>
      </c>
      <c r="L110" s="15">
        <v>203</v>
      </c>
      <c r="M110" s="15">
        <v>10</v>
      </c>
      <c r="N110" s="15">
        <v>186</v>
      </c>
      <c r="O110" s="15">
        <v>11</v>
      </c>
      <c r="P110" s="15">
        <v>218</v>
      </c>
    </row>
    <row r="111" spans="1:16" x14ac:dyDescent="0.25">
      <c r="A111" s="15" t="s">
        <v>91</v>
      </c>
      <c r="B111" s="15" t="s">
        <v>13</v>
      </c>
      <c r="C111" s="15">
        <v>3</v>
      </c>
      <c r="D111" s="15">
        <v>1197</v>
      </c>
      <c r="E111" s="15">
        <v>694</v>
      </c>
      <c r="F111" s="15">
        <v>503</v>
      </c>
      <c r="H111" s="15">
        <v>4</v>
      </c>
      <c r="I111" s="15">
        <v>15</v>
      </c>
      <c r="J111" s="15">
        <v>675</v>
      </c>
      <c r="K111" s="15">
        <v>44</v>
      </c>
      <c r="L111" s="15">
        <v>204</v>
      </c>
      <c r="M111" s="15">
        <v>22</v>
      </c>
      <c r="N111" s="15">
        <v>132</v>
      </c>
      <c r="O111" s="15">
        <v>18</v>
      </c>
      <c r="P111" s="15">
        <v>255</v>
      </c>
    </row>
    <row r="112" spans="1:16" x14ac:dyDescent="0.25">
      <c r="A112" s="15" t="s">
        <v>91</v>
      </c>
      <c r="B112" s="15" t="s">
        <v>13</v>
      </c>
      <c r="C112" s="15">
        <v>4</v>
      </c>
      <c r="D112" s="15">
        <v>1081</v>
      </c>
      <c r="E112" s="15">
        <v>639</v>
      </c>
      <c r="F112" s="15">
        <v>442</v>
      </c>
      <c r="H112" s="15">
        <v>6</v>
      </c>
      <c r="I112" s="15">
        <v>1</v>
      </c>
      <c r="J112" s="15">
        <v>632</v>
      </c>
      <c r="K112" s="15">
        <v>41</v>
      </c>
      <c r="L112" s="15">
        <v>52</v>
      </c>
      <c r="M112" s="15">
        <v>8</v>
      </c>
      <c r="N112" s="15">
        <v>68</v>
      </c>
      <c r="O112" s="15">
        <v>9</v>
      </c>
      <c r="P112" s="15">
        <v>454</v>
      </c>
    </row>
    <row r="113" spans="1:16" x14ac:dyDescent="0.25">
      <c r="A113" s="15" t="s">
        <v>91</v>
      </c>
      <c r="B113" s="15" t="s">
        <v>13</v>
      </c>
      <c r="C113" s="15">
        <v>5</v>
      </c>
      <c r="D113" s="15">
        <v>1354</v>
      </c>
      <c r="E113" s="15">
        <v>813</v>
      </c>
      <c r="F113" s="15">
        <v>541</v>
      </c>
      <c r="H113" s="15">
        <v>8</v>
      </c>
      <c r="I113" s="15">
        <v>9</v>
      </c>
      <c r="J113" s="15">
        <v>796</v>
      </c>
      <c r="K113" s="15">
        <v>69</v>
      </c>
      <c r="L113" s="15">
        <v>65</v>
      </c>
      <c r="M113" s="15">
        <v>21</v>
      </c>
      <c r="N113" s="15">
        <v>116</v>
      </c>
      <c r="O113" s="15">
        <v>23</v>
      </c>
      <c r="P113" s="15">
        <v>502</v>
      </c>
    </row>
    <row r="114" spans="1:16" x14ac:dyDescent="0.25">
      <c r="A114" s="15" t="s">
        <v>91</v>
      </c>
      <c r="B114" s="15" t="s">
        <v>13</v>
      </c>
      <c r="C114" s="15">
        <v>6</v>
      </c>
      <c r="D114" s="15">
        <v>1124</v>
      </c>
      <c r="E114" s="15">
        <v>767</v>
      </c>
      <c r="F114" s="15">
        <v>357</v>
      </c>
      <c r="H114" s="15">
        <v>9</v>
      </c>
      <c r="I114" s="15">
        <v>12</v>
      </c>
      <c r="J114" s="15">
        <v>746</v>
      </c>
      <c r="K114" s="15">
        <v>26</v>
      </c>
      <c r="L114" s="15">
        <v>274</v>
      </c>
      <c r="M114" s="15">
        <v>6</v>
      </c>
      <c r="N114" s="15">
        <v>194</v>
      </c>
      <c r="O114" s="15">
        <v>13</v>
      </c>
      <c r="P114" s="15">
        <v>233</v>
      </c>
    </row>
    <row r="115" spans="1:16" x14ac:dyDescent="0.25">
      <c r="A115" s="15" t="s">
        <v>91</v>
      </c>
      <c r="B115" s="15" t="s">
        <v>13</v>
      </c>
      <c r="C115" s="15">
        <v>7</v>
      </c>
      <c r="D115" s="15">
        <v>1129</v>
      </c>
      <c r="E115" s="15">
        <v>646</v>
      </c>
      <c r="F115" s="15">
        <v>483</v>
      </c>
      <c r="H115" s="15">
        <v>13</v>
      </c>
      <c r="I115" s="15">
        <v>6</v>
      </c>
      <c r="J115" s="15">
        <v>627</v>
      </c>
      <c r="K115" s="15">
        <v>50</v>
      </c>
      <c r="L115" s="15">
        <v>85</v>
      </c>
      <c r="M115" s="15">
        <v>11</v>
      </c>
      <c r="N115" s="15">
        <v>110</v>
      </c>
      <c r="O115" s="15">
        <v>16</v>
      </c>
      <c r="P115" s="15">
        <v>355</v>
      </c>
    </row>
    <row r="116" spans="1:16" x14ac:dyDescent="0.25">
      <c r="A116" s="15" t="s">
        <v>91</v>
      </c>
      <c r="B116" s="15" t="s">
        <v>13</v>
      </c>
      <c r="C116" s="15">
        <v>8</v>
      </c>
      <c r="D116" s="15">
        <v>1242</v>
      </c>
      <c r="E116" s="15">
        <v>744</v>
      </c>
      <c r="F116" s="15">
        <v>498</v>
      </c>
      <c r="H116" s="15">
        <v>14</v>
      </c>
      <c r="I116" s="15">
        <v>1</v>
      </c>
      <c r="J116" s="15">
        <v>729</v>
      </c>
      <c r="K116" s="15">
        <v>41</v>
      </c>
      <c r="L116" s="15">
        <v>124</v>
      </c>
      <c r="M116" s="15">
        <v>21</v>
      </c>
      <c r="N116" s="15">
        <v>138</v>
      </c>
      <c r="O116" s="15">
        <v>21</v>
      </c>
      <c r="P116" s="15">
        <v>384</v>
      </c>
    </row>
    <row r="117" spans="1:16" x14ac:dyDescent="0.25">
      <c r="A117" s="15" t="s">
        <v>91</v>
      </c>
      <c r="B117" s="15" t="s">
        <v>13</v>
      </c>
      <c r="C117" s="15">
        <v>9</v>
      </c>
      <c r="D117" s="15">
        <v>1147</v>
      </c>
      <c r="E117" s="15">
        <v>732</v>
      </c>
      <c r="F117" s="15">
        <v>415</v>
      </c>
      <c r="H117" s="15">
        <v>6</v>
      </c>
      <c r="I117" s="15">
        <v>6</v>
      </c>
      <c r="J117" s="15">
        <v>720</v>
      </c>
      <c r="K117" s="15">
        <v>35</v>
      </c>
      <c r="L117" s="15">
        <v>227</v>
      </c>
      <c r="M117" s="15">
        <v>11</v>
      </c>
      <c r="N117" s="15">
        <v>149</v>
      </c>
      <c r="O117" s="15">
        <v>7</v>
      </c>
      <c r="P117" s="15">
        <v>291</v>
      </c>
    </row>
    <row r="118" spans="1:16" x14ac:dyDescent="0.25">
      <c r="A118" s="15" t="s">
        <v>91</v>
      </c>
      <c r="B118" s="15" t="s">
        <v>13</v>
      </c>
      <c r="C118" s="15">
        <v>10</v>
      </c>
      <c r="D118" s="15">
        <v>1255</v>
      </c>
      <c r="E118" s="15">
        <v>785</v>
      </c>
      <c r="F118" s="15">
        <v>470</v>
      </c>
      <c r="H118" s="15">
        <v>9</v>
      </c>
      <c r="I118" s="15">
        <v>3</v>
      </c>
      <c r="J118" s="15">
        <v>773</v>
      </c>
      <c r="K118" s="15">
        <v>35</v>
      </c>
      <c r="L118" s="15">
        <v>214</v>
      </c>
      <c r="M118" s="15">
        <v>17</v>
      </c>
      <c r="N118" s="15">
        <v>209</v>
      </c>
      <c r="O118" s="15">
        <v>11</v>
      </c>
      <c r="P118" s="15">
        <v>287</v>
      </c>
    </row>
    <row r="119" spans="1:16" x14ac:dyDescent="0.25">
      <c r="A119" s="15" t="s">
        <v>91</v>
      </c>
      <c r="B119" s="15" t="s">
        <v>13</v>
      </c>
      <c r="C119" s="15">
        <v>11</v>
      </c>
      <c r="D119" s="15">
        <v>1259</v>
      </c>
      <c r="E119" s="15">
        <v>687</v>
      </c>
      <c r="F119" s="15">
        <v>572</v>
      </c>
      <c r="H119" s="15">
        <v>9</v>
      </c>
      <c r="I119" s="15">
        <v>5</v>
      </c>
      <c r="J119" s="15">
        <v>673</v>
      </c>
      <c r="K119" s="15">
        <v>45</v>
      </c>
      <c r="L119" s="15">
        <v>104</v>
      </c>
      <c r="M119" s="15">
        <v>16</v>
      </c>
      <c r="N119" s="15">
        <v>130</v>
      </c>
      <c r="O119" s="15">
        <v>14</v>
      </c>
      <c r="P119" s="15">
        <v>364</v>
      </c>
    </row>
    <row r="120" spans="1:16" x14ac:dyDescent="0.25">
      <c r="A120" s="15" t="s">
        <v>91</v>
      </c>
      <c r="B120" s="15" t="s">
        <v>13</v>
      </c>
      <c r="C120" s="15">
        <v>12</v>
      </c>
      <c r="D120" s="15">
        <v>1209</v>
      </c>
      <c r="E120" s="15">
        <v>709</v>
      </c>
      <c r="F120" s="15">
        <v>500</v>
      </c>
      <c r="H120" s="15">
        <v>6</v>
      </c>
      <c r="I120" s="15">
        <v>15</v>
      </c>
      <c r="J120" s="15">
        <v>688</v>
      </c>
      <c r="K120" s="15">
        <v>43</v>
      </c>
      <c r="L120" s="15">
        <v>163</v>
      </c>
      <c r="M120" s="15">
        <v>28</v>
      </c>
      <c r="N120" s="15">
        <v>186</v>
      </c>
      <c r="O120" s="15">
        <v>10</v>
      </c>
      <c r="P120" s="15">
        <v>258</v>
      </c>
    </row>
    <row r="121" spans="1:16" x14ac:dyDescent="0.25">
      <c r="A121" s="15" t="s">
        <v>91</v>
      </c>
      <c r="B121" s="15" t="s">
        <v>13</v>
      </c>
      <c r="C121" s="15">
        <v>13</v>
      </c>
      <c r="D121" s="15">
        <v>1262</v>
      </c>
      <c r="E121" s="15">
        <v>791</v>
      </c>
      <c r="F121" s="15">
        <v>471</v>
      </c>
      <c r="H121" s="15">
        <v>7</v>
      </c>
      <c r="I121" s="15">
        <v>5</v>
      </c>
      <c r="J121" s="15">
        <v>779</v>
      </c>
      <c r="K121" s="15">
        <v>41</v>
      </c>
      <c r="L121" s="15">
        <v>184</v>
      </c>
      <c r="M121" s="15">
        <v>18</v>
      </c>
      <c r="N121" s="15">
        <v>190</v>
      </c>
      <c r="O121" s="15">
        <v>16</v>
      </c>
      <c r="P121" s="15">
        <v>330</v>
      </c>
    </row>
    <row r="122" spans="1:16" x14ac:dyDescent="0.25">
      <c r="A122" s="15" t="s">
        <v>91</v>
      </c>
      <c r="B122" s="15" t="s">
        <v>13</v>
      </c>
      <c r="C122" s="15">
        <v>14</v>
      </c>
      <c r="D122" s="15">
        <v>1303</v>
      </c>
      <c r="E122" s="15">
        <v>760</v>
      </c>
      <c r="F122" s="15">
        <v>543</v>
      </c>
      <c r="H122" s="15">
        <v>6</v>
      </c>
      <c r="I122" s="15">
        <v>4</v>
      </c>
      <c r="J122" s="15">
        <v>750</v>
      </c>
      <c r="K122" s="15">
        <v>48</v>
      </c>
      <c r="L122" s="15">
        <v>128</v>
      </c>
      <c r="M122" s="15">
        <v>21</v>
      </c>
      <c r="N122" s="15">
        <v>159</v>
      </c>
      <c r="O122" s="15">
        <v>30</v>
      </c>
      <c r="P122" s="15">
        <v>364</v>
      </c>
    </row>
    <row r="123" spans="1:16" x14ac:dyDescent="0.25">
      <c r="A123" s="15" t="s">
        <v>91</v>
      </c>
      <c r="B123" s="15" t="s">
        <v>13</v>
      </c>
      <c r="C123" s="15">
        <v>15</v>
      </c>
      <c r="D123" s="15">
        <v>1162</v>
      </c>
      <c r="E123" s="15">
        <v>651</v>
      </c>
      <c r="F123" s="15">
        <v>511</v>
      </c>
      <c r="H123" s="15">
        <v>5</v>
      </c>
      <c r="I123" s="15">
        <v>3</v>
      </c>
      <c r="J123" s="15">
        <v>643</v>
      </c>
      <c r="K123" s="15">
        <v>30</v>
      </c>
      <c r="L123" s="15">
        <v>131</v>
      </c>
      <c r="M123" s="15">
        <v>12</v>
      </c>
      <c r="N123" s="15">
        <v>104</v>
      </c>
      <c r="O123" s="15">
        <v>14</v>
      </c>
      <c r="P123" s="15">
        <v>352</v>
      </c>
    </row>
    <row r="124" spans="1:16" x14ac:dyDescent="0.25">
      <c r="A124" s="15" t="s">
        <v>241</v>
      </c>
      <c r="B124" s="15" t="s">
        <v>15</v>
      </c>
      <c r="C124" s="15" t="s">
        <v>272</v>
      </c>
      <c r="D124" s="15">
        <v>1413</v>
      </c>
      <c r="E124" s="15">
        <v>980</v>
      </c>
      <c r="F124" s="15">
        <v>433</v>
      </c>
      <c r="H124" s="15">
        <v>9</v>
      </c>
      <c r="I124" s="15">
        <v>6</v>
      </c>
      <c r="J124" s="15">
        <v>965</v>
      </c>
      <c r="K124" s="15">
        <v>25</v>
      </c>
      <c r="L124" s="15">
        <v>189</v>
      </c>
      <c r="M124" s="15">
        <v>17</v>
      </c>
      <c r="N124" s="15">
        <v>184</v>
      </c>
      <c r="O124" s="15">
        <v>3</v>
      </c>
      <c r="P124" s="15">
        <v>547</v>
      </c>
    </row>
    <row r="125" spans="1:16" x14ac:dyDescent="0.25">
      <c r="A125" s="15" t="s">
        <v>241</v>
      </c>
      <c r="B125" s="15" t="s">
        <v>15</v>
      </c>
      <c r="C125" s="15" t="s">
        <v>271</v>
      </c>
      <c r="D125" s="15">
        <v>1629</v>
      </c>
      <c r="E125" s="15">
        <v>1141</v>
      </c>
      <c r="F125" s="15">
        <v>488</v>
      </c>
      <c r="H125" s="15">
        <v>3</v>
      </c>
      <c r="I125" s="15">
        <v>4</v>
      </c>
      <c r="J125" s="15">
        <v>1134</v>
      </c>
      <c r="K125" s="15">
        <v>29</v>
      </c>
      <c r="L125" s="15">
        <v>216</v>
      </c>
      <c r="M125" s="15">
        <v>20</v>
      </c>
      <c r="N125" s="15">
        <v>233</v>
      </c>
      <c r="O125" s="15">
        <v>5</v>
      </c>
      <c r="P125" s="15">
        <v>631</v>
      </c>
    </row>
    <row r="126" spans="1:16" x14ac:dyDescent="0.25">
      <c r="A126" s="15" t="s">
        <v>241</v>
      </c>
      <c r="B126" s="15" t="s">
        <v>15</v>
      </c>
      <c r="C126" s="15" t="s">
        <v>270</v>
      </c>
      <c r="D126" s="15">
        <v>1157</v>
      </c>
      <c r="E126" s="15">
        <v>807</v>
      </c>
      <c r="F126" s="15">
        <v>350</v>
      </c>
      <c r="H126" s="15">
        <v>0</v>
      </c>
      <c r="I126" s="15">
        <v>13</v>
      </c>
      <c r="J126" s="15">
        <v>794</v>
      </c>
      <c r="K126" s="15">
        <v>19</v>
      </c>
      <c r="L126" s="15">
        <v>170</v>
      </c>
      <c r="M126" s="15">
        <v>25</v>
      </c>
      <c r="N126" s="15">
        <v>98</v>
      </c>
      <c r="O126" s="15">
        <v>8</v>
      </c>
      <c r="P126" s="15">
        <v>474</v>
      </c>
    </row>
    <row r="127" spans="1:16" x14ac:dyDescent="0.25">
      <c r="A127" s="15" t="s">
        <v>241</v>
      </c>
      <c r="B127" s="15" t="s">
        <v>15</v>
      </c>
      <c r="C127" s="15" t="s">
        <v>269</v>
      </c>
      <c r="D127" s="15">
        <v>1425</v>
      </c>
      <c r="E127" s="15">
        <v>1016</v>
      </c>
      <c r="F127" s="15">
        <v>409</v>
      </c>
      <c r="H127" s="15">
        <v>5</v>
      </c>
      <c r="I127" s="15">
        <v>1</v>
      </c>
      <c r="J127" s="15">
        <v>1010</v>
      </c>
      <c r="K127" s="15">
        <v>12</v>
      </c>
      <c r="L127" s="15">
        <v>207</v>
      </c>
      <c r="M127" s="15">
        <v>10</v>
      </c>
      <c r="N127" s="15">
        <v>227</v>
      </c>
      <c r="O127" s="15">
        <v>3</v>
      </c>
      <c r="P127" s="15">
        <v>551</v>
      </c>
    </row>
    <row r="128" spans="1:16" x14ac:dyDescent="0.25">
      <c r="A128" s="15" t="s">
        <v>241</v>
      </c>
      <c r="B128" s="15" t="s">
        <v>15</v>
      </c>
      <c r="C128" s="15" t="s">
        <v>268</v>
      </c>
      <c r="D128" s="15">
        <v>1265</v>
      </c>
      <c r="E128" s="15">
        <v>822</v>
      </c>
      <c r="F128" s="15">
        <v>443</v>
      </c>
      <c r="H128" s="15">
        <v>0</v>
      </c>
      <c r="I128" s="15">
        <v>5</v>
      </c>
      <c r="J128" s="15">
        <v>817</v>
      </c>
      <c r="K128" s="15">
        <v>12</v>
      </c>
      <c r="L128" s="15">
        <v>149</v>
      </c>
      <c r="M128" s="15">
        <v>3</v>
      </c>
      <c r="N128" s="15">
        <v>225</v>
      </c>
      <c r="O128" s="15">
        <v>2</v>
      </c>
      <c r="P128" s="15">
        <v>426</v>
      </c>
    </row>
    <row r="129" spans="1:16" x14ac:dyDescent="0.25">
      <c r="A129" s="15" t="s">
        <v>241</v>
      </c>
      <c r="B129" s="15" t="s">
        <v>120</v>
      </c>
      <c r="C129" s="15" t="s">
        <v>267</v>
      </c>
      <c r="D129" s="15">
        <v>356</v>
      </c>
      <c r="E129" s="15">
        <v>237</v>
      </c>
      <c r="F129" s="15">
        <v>119</v>
      </c>
      <c r="H129" s="15">
        <v>0</v>
      </c>
      <c r="I129" s="15">
        <v>2</v>
      </c>
      <c r="J129" s="15">
        <v>235</v>
      </c>
      <c r="K129" s="15">
        <v>1</v>
      </c>
      <c r="L129" s="15">
        <v>40</v>
      </c>
      <c r="M129" s="15">
        <v>1</v>
      </c>
      <c r="N129" s="15">
        <v>37</v>
      </c>
      <c r="O129" s="15">
        <v>2</v>
      </c>
      <c r="P129" s="15">
        <v>154</v>
      </c>
    </row>
    <row r="130" spans="1:16" x14ac:dyDescent="0.25">
      <c r="A130" s="15" t="s">
        <v>241</v>
      </c>
      <c r="B130" s="15" t="s">
        <v>120</v>
      </c>
      <c r="C130" s="15" t="s">
        <v>266</v>
      </c>
      <c r="D130" s="15">
        <v>738</v>
      </c>
      <c r="E130" s="15">
        <v>497</v>
      </c>
      <c r="F130" s="15">
        <v>241</v>
      </c>
      <c r="H130" s="15">
        <v>0</v>
      </c>
      <c r="I130" s="15">
        <v>4</v>
      </c>
      <c r="J130" s="15">
        <v>493</v>
      </c>
      <c r="K130" s="15">
        <v>3</v>
      </c>
      <c r="L130" s="15">
        <v>62</v>
      </c>
      <c r="M130" s="15">
        <v>4</v>
      </c>
      <c r="N130" s="15">
        <v>132</v>
      </c>
      <c r="O130" s="15">
        <v>5</v>
      </c>
      <c r="P130" s="15">
        <v>287</v>
      </c>
    </row>
    <row r="131" spans="1:16" x14ac:dyDescent="0.25">
      <c r="A131" s="15" t="s">
        <v>241</v>
      </c>
      <c r="B131" s="15" t="s">
        <v>120</v>
      </c>
      <c r="C131" s="15" t="s">
        <v>265</v>
      </c>
      <c r="D131" s="15">
        <v>1546</v>
      </c>
      <c r="E131" s="15">
        <v>1000</v>
      </c>
      <c r="F131" s="15">
        <v>546</v>
      </c>
      <c r="H131" s="15">
        <v>16</v>
      </c>
      <c r="I131" s="15">
        <v>11</v>
      </c>
      <c r="J131" s="15">
        <v>973</v>
      </c>
      <c r="K131" s="15">
        <v>9</v>
      </c>
      <c r="L131" s="15">
        <v>116</v>
      </c>
      <c r="M131" s="15">
        <v>46</v>
      </c>
      <c r="N131" s="15">
        <v>152</v>
      </c>
      <c r="O131" s="15">
        <v>5</v>
      </c>
      <c r="P131" s="15">
        <v>645</v>
      </c>
    </row>
    <row r="132" spans="1:16" x14ac:dyDescent="0.25">
      <c r="A132" s="15" t="s">
        <v>241</v>
      </c>
      <c r="B132" s="15" t="s">
        <v>120</v>
      </c>
      <c r="C132" s="15" t="s">
        <v>264</v>
      </c>
      <c r="D132" s="15">
        <v>820</v>
      </c>
      <c r="E132" s="15">
        <v>544</v>
      </c>
      <c r="F132" s="15">
        <v>276</v>
      </c>
      <c r="H132" s="15">
        <v>0</v>
      </c>
      <c r="I132" s="15">
        <v>2</v>
      </c>
      <c r="J132" s="15">
        <v>542</v>
      </c>
      <c r="K132" s="15">
        <v>1</v>
      </c>
      <c r="L132" s="15">
        <v>142</v>
      </c>
      <c r="M132" s="15">
        <v>7</v>
      </c>
      <c r="N132" s="15">
        <v>164</v>
      </c>
      <c r="O132" s="15">
        <v>4</v>
      </c>
      <c r="P132" s="15">
        <v>224</v>
      </c>
    </row>
    <row r="133" spans="1:16" x14ac:dyDescent="0.25">
      <c r="A133" s="15" t="s">
        <v>241</v>
      </c>
      <c r="B133" s="15" t="s">
        <v>120</v>
      </c>
      <c r="C133" s="15" t="s">
        <v>263</v>
      </c>
      <c r="D133" s="15">
        <v>420</v>
      </c>
      <c r="E133" s="15">
        <v>287</v>
      </c>
      <c r="F133" s="15">
        <v>133</v>
      </c>
      <c r="H133" s="15">
        <v>0</v>
      </c>
      <c r="I133" s="15">
        <v>1</v>
      </c>
      <c r="J133" s="15">
        <v>286</v>
      </c>
      <c r="K133" s="15">
        <v>1</v>
      </c>
      <c r="L133" s="15">
        <v>54</v>
      </c>
      <c r="M133" s="15">
        <v>15</v>
      </c>
      <c r="N133" s="15">
        <v>56</v>
      </c>
      <c r="O133" s="15">
        <v>4</v>
      </c>
      <c r="P133" s="15">
        <v>156</v>
      </c>
    </row>
    <row r="134" spans="1:16" x14ac:dyDescent="0.25">
      <c r="A134" s="15" t="s">
        <v>241</v>
      </c>
      <c r="B134" s="15" t="s">
        <v>120</v>
      </c>
      <c r="C134" s="15" t="s">
        <v>262</v>
      </c>
      <c r="D134" s="15">
        <v>486</v>
      </c>
      <c r="E134" s="15">
        <v>350</v>
      </c>
      <c r="F134" s="15">
        <v>136</v>
      </c>
      <c r="H134" s="15">
        <v>2</v>
      </c>
      <c r="I134" s="15">
        <v>1</v>
      </c>
      <c r="J134" s="15">
        <v>347</v>
      </c>
      <c r="K134" s="15">
        <v>0</v>
      </c>
      <c r="L134" s="15">
        <v>45</v>
      </c>
      <c r="M134" s="15">
        <v>6</v>
      </c>
      <c r="N134" s="15">
        <v>119</v>
      </c>
      <c r="O134" s="15">
        <v>1</v>
      </c>
      <c r="P134" s="15">
        <v>176</v>
      </c>
    </row>
    <row r="135" spans="1:16" x14ac:dyDescent="0.25">
      <c r="A135" s="15" t="s">
        <v>241</v>
      </c>
      <c r="B135" s="15" t="s">
        <v>120</v>
      </c>
      <c r="C135" s="15" t="s">
        <v>261</v>
      </c>
      <c r="D135" s="15">
        <v>518</v>
      </c>
      <c r="E135" s="15">
        <v>376</v>
      </c>
      <c r="F135" s="15">
        <v>142</v>
      </c>
      <c r="H135" s="15">
        <v>0</v>
      </c>
      <c r="I135" s="15">
        <v>3</v>
      </c>
      <c r="J135" s="15">
        <v>373</v>
      </c>
      <c r="K135" s="15">
        <v>2</v>
      </c>
      <c r="L135" s="15">
        <v>85</v>
      </c>
      <c r="M135" s="15">
        <v>0</v>
      </c>
      <c r="N135" s="15">
        <v>64</v>
      </c>
      <c r="O135" s="15">
        <v>2</v>
      </c>
      <c r="P135" s="15">
        <v>220</v>
      </c>
    </row>
    <row r="136" spans="1:16" x14ac:dyDescent="0.25">
      <c r="A136" s="15" t="s">
        <v>241</v>
      </c>
      <c r="B136" s="15" t="s">
        <v>120</v>
      </c>
      <c r="C136" s="15" t="s">
        <v>260</v>
      </c>
      <c r="D136" s="15">
        <v>340</v>
      </c>
      <c r="E136" s="15">
        <v>244</v>
      </c>
      <c r="F136" s="15">
        <v>96</v>
      </c>
      <c r="H136" s="15">
        <v>0</v>
      </c>
      <c r="I136" s="15">
        <v>0</v>
      </c>
      <c r="J136" s="15">
        <v>244</v>
      </c>
      <c r="K136" s="15">
        <v>0</v>
      </c>
      <c r="L136" s="15">
        <v>44</v>
      </c>
      <c r="M136" s="15">
        <v>5</v>
      </c>
      <c r="N136" s="15">
        <v>46</v>
      </c>
      <c r="O136" s="15">
        <v>0</v>
      </c>
      <c r="P136" s="15">
        <v>149</v>
      </c>
    </row>
    <row r="137" spans="1:16" x14ac:dyDescent="0.25">
      <c r="A137" s="15" t="s">
        <v>241</v>
      </c>
      <c r="B137" s="15" t="s">
        <v>121</v>
      </c>
      <c r="C137" s="15">
        <v>1</v>
      </c>
      <c r="D137" s="15">
        <v>1040</v>
      </c>
      <c r="E137" s="15">
        <v>911</v>
      </c>
      <c r="F137" s="15">
        <v>129</v>
      </c>
      <c r="H137" s="15">
        <v>53</v>
      </c>
      <c r="I137" s="15">
        <v>7</v>
      </c>
      <c r="J137" s="15">
        <v>851</v>
      </c>
      <c r="K137" s="15">
        <v>4</v>
      </c>
      <c r="L137" s="15">
        <v>49</v>
      </c>
      <c r="M137" s="15">
        <v>1</v>
      </c>
      <c r="N137" s="15">
        <v>403</v>
      </c>
      <c r="O137" s="15">
        <v>1</v>
      </c>
      <c r="P137" s="15">
        <v>393</v>
      </c>
    </row>
    <row r="138" spans="1:16" x14ac:dyDescent="0.25">
      <c r="A138" s="15" t="s">
        <v>241</v>
      </c>
      <c r="B138" s="15" t="s">
        <v>251</v>
      </c>
      <c r="C138" s="15" t="s">
        <v>259</v>
      </c>
      <c r="D138" s="15">
        <v>1114</v>
      </c>
      <c r="E138" s="15">
        <v>706</v>
      </c>
      <c r="F138" s="15">
        <v>408</v>
      </c>
      <c r="H138" s="15">
        <v>13</v>
      </c>
      <c r="I138" s="15">
        <v>6</v>
      </c>
      <c r="J138" s="15">
        <v>687</v>
      </c>
      <c r="K138" s="15">
        <v>14</v>
      </c>
      <c r="L138" s="15">
        <v>98</v>
      </c>
      <c r="M138" s="15">
        <v>3</v>
      </c>
      <c r="N138" s="15">
        <v>303</v>
      </c>
      <c r="O138" s="15">
        <v>3</v>
      </c>
      <c r="P138" s="15">
        <v>266</v>
      </c>
    </row>
    <row r="139" spans="1:16" x14ac:dyDescent="0.25">
      <c r="A139" s="15" t="s">
        <v>241</v>
      </c>
      <c r="B139" s="15" t="s">
        <v>251</v>
      </c>
      <c r="C139" s="15" t="s">
        <v>258</v>
      </c>
      <c r="D139" s="15">
        <v>530</v>
      </c>
      <c r="E139" s="15">
        <v>357</v>
      </c>
      <c r="F139" s="15">
        <v>173</v>
      </c>
      <c r="H139" s="15">
        <v>5</v>
      </c>
      <c r="I139" s="15">
        <v>4</v>
      </c>
      <c r="J139" s="15">
        <v>348</v>
      </c>
      <c r="K139" s="15">
        <v>4</v>
      </c>
      <c r="L139" s="15">
        <v>137</v>
      </c>
      <c r="M139" s="15">
        <v>7</v>
      </c>
      <c r="N139" s="15">
        <v>81</v>
      </c>
      <c r="O139" s="15">
        <v>3</v>
      </c>
      <c r="P139" s="15">
        <v>116</v>
      </c>
    </row>
    <row r="140" spans="1:16" x14ac:dyDescent="0.25">
      <c r="A140" s="15" t="s">
        <v>241</v>
      </c>
      <c r="B140" s="15" t="s">
        <v>251</v>
      </c>
      <c r="C140" s="15" t="s">
        <v>257</v>
      </c>
      <c r="D140" s="15">
        <v>452</v>
      </c>
      <c r="E140" s="15">
        <v>301</v>
      </c>
      <c r="F140" s="15">
        <v>151</v>
      </c>
      <c r="H140" s="15">
        <v>1</v>
      </c>
      <c r="I140" s="15">
        <v>1</v>
      </c>
      <c r="J140" s="15">
        <v>299</v>
      </c>
      <c r="K140" s="15">
        <v>7</v>
      </c>
      <c r="L140" s="15">
        <v>50</v>
      </c>
      <c r="M140" s="15">
        <v>10</v>
      </c>
      <c r="N140" s="15">
        <v>93</v>
      </c>
      <c r="O140" s="15">
        <v>16</v>
      </c>
      <c r="P140" s="15">
        <v>123</v>
      </c>
    </row>
    <row r="141" spans="1:16" x14ac:dyDescent="0.25">
      <c r="A141" s="15" t="s">
        <v>241</v>
      </c>
      <c r="B141" s="15" t="s">
        <v>251</v>
      </c>
      <c r="C141" s="15" t="s">
        <v>256</v>
      </c>
      <c r="D141" s="15">
        <v>456</v>
      </c>
      <c r="E141" s="15">
        <v>279</v>
      </c>
      <c r="F141" s="15">
        <v>177</v>
      </c>
      <c r="H141" s="15">
        <v>3</v>
      </c>
      <c r="I141" s="15">
        <v>5</v>
      </c>
      <c r="J141" s="15">
        <v>271</v>
      </c>
      <c r="K141" s="15">
        <v>0</v>
      </c>
      <c r="L141" s="15">
        <v>84</v>
      </c>
      <c r="M141" s="15">
        <v>1</v>
      </c>
      <c r="N141" s="15">
        <v>123</v>
      </c>
      <c r="O141" s="15">
        <v>3</v>
      </c>
      <c r="P141" s="15">
        <v>60</v>
      </c>
    </row>
    <row r="142" spans="1:16" x14ac:dyDescent="0.25">
      <c r="A142" s="15" t="s">
        <v>241</v>
      </c>
      <c r="B142" s="15" t="s">
        <v>251</v>
      </c>
      <c r="C142" s="15" t="s">
        <v>255</v>
      </c>
      <c r="D142" s="15">
        <v>426</v>
      </c>
      <c r="E142" s="15">
        <v>271</v>
      </c>
      <c r="F142" s="15">
        <v>155</v>
      </c>
      <c r="H142" s="15">
        <v>0</v>
      </c>
      <c r="I142" s="15">
        <v>0</v>
      </c>
      <c r="J142" s="15">
        <v>271</v>
      </c>
      <c r="K142" s="15">
        <v>1</v>
      </c>
      <c r="L142" s="15">
        <v>136</v>
      </c>
      <c r="M142" s="15">
        <v>1</v>
      </c>
      <c r="N142" s="15">
        <v>76</v>
      </c>
      <c r="O142" s="15">
        <v>3</v>
      </c>
      <c r="P142" s="15">
        <v>54</v>
      </c>
    </row>
    <row r="143" spans="1:16" x14ac:dyDescent="0.25">
      <c r="A143" s="15" t="s">
        <v>241</v>
      </c>
      <c r="B143" s="15" t="s">
        <v>251</v>
      </c>
      <c r="C143" s="15" t="s">
        <v>254</v>
      </c>
      <c r="D143" s="15">
        <v>848</v>
      </c>
      <c r="E143" s="15">
        <v>599</v>
      </c>
      <c r="F143" s="15">
        <v>249</v>
      </c>
      <c r="H143" s="15">
        <v>4</v>
      </c>
      <c r="I143" s="15">
        <v>4</v>
      </c>
      <c r="J143" s="15">
        <v>591</v>
      </c>
      <c r="K143" s="15">
        <v>6</v>
      </c>
      <c r="L143" s="15">
        <v>77</v>
      </c>
      <c r="M143" s="15">
        <v>7</v>
      </c>
      <c r="N143" s="15">
        <v>177</v>
      </c>
      <c r="O143" s="15">
        <v>2</v>
      </c>
      <c r="P143" s="15">
        <v>322</v>
      </c>
    </row>
    <row r="144" spans="1:16" x14ac:dyDescent="0.25">
      <c r="A144" s="15" t="s">
        <v>241</v>
      </c>
      <c r="B144" s="15" t="s">
        <v>251</v>
      </c>
      <c r="C144" s="15" t="s">
        <v>253</v>
      </c>
      <c r="D144" s="15">
        <v>485</v>
      </c>
      <c r="E144" s="15">
        <v>322</v>
      </c>
      <c r="F144" s="15">
        <v>163</v>
      </c>
      <c r="H144" s="15">
        <v>2</v>
      </c>
      <c r="I144" s="15">
        <v>2</v>
      </c>
      <c r="J144" s="15">
        <v>318</v>
      </c>
      <c r="K144" s="15">
        <v>6</v>
      </c>
      <c r="L144" s="15">
        <v>101</v>
      </c>
      <c r="M144" s="15">
        <v>1</v>
      </c>
      <c r="N144" s="15">
        <v>98</v>
      </c>
      <c r="O144" s="15">
        <v>5</v>
      </c>
      <c r="P144" s="15">
        <v>107</v>
      </c>
    </row>
    <row r="145" spans="1:16" x14ac:dyDescent="0.25">
      <c r="A145" s="15" t="s">
        <v>241</v>
      </c>
      <c r="B145" s="15" t="s">
        <v>251</v>
      </c>
      <c r="C145" s="15" t="s">
        <v>252</v>
      </c>
      <c r="D145" s="15">
        <v>383</v>
      </c>
      <c r="E145" s="15">
        <v>267</v>
      </c>
      <c r="F145" s="15">
        <v>116</v>
      </c>
      <c r="H145" s="15">
        <v>0</v>
      </c>
      <c r="I145" s="15">
        <v>5</v>
      </c>
      <c r="J145" s="15">
        <v>262</v>
      </c>
      <c r="K145" s="15">
        <v>4</v>
      </c>
      <c r="L145" s="15">
        <v>110</v>
      </c>
      <c r="M145" s="15">
        <v>1</v>
      </c>
      <c r="N145" s="15">
        <v>101</v>
      </c>
      <c r="O145" s="15">
        <v>1</v>
      </c>
      <c r="P145" s="15">
        <v>45</v>
      </c>
    </row>
    <row r="146" spans="1:16" x14ac:dyDescent="0.25">
      <c r="A146" s="15" t="s">
        <v>241</v>
      </c>
      <c r="B146" s="15" t="s">
        <v>17</v>
      </c>
      <c r="C146" s="15" t="s">
        <v>250</v>
      </c>
      <c r="D146" s="15">
        <v>1312</v>
      </c>
      <c r="E146" s="15">
        <v>869</v>
      </c>
      <c r="F146" s="15">
        <v>443</v>
      </c>
      <c r="H146" s="15">
        <v>15</v>
      </c>
      <c r="I146" s="15">
        <v>2</v>
      </c>
      <c r="J146" s="15">
        <v>852</v>
      </c>
      <c r="K146" s="15">
        <v>12</v>
      </c>
      <c r="L146" s="15">
        <v>109</v>
      </c>
      <c r="M146" s="15">
        <v>14</v>
      </c>
      <c r="N146" s="15">
        <v>197</v>
      </c>
      <c r="O146" s="15">
        <v>8</v>
      </c>
      <c r="P146" s="15">
        <v>512</v>
      </c>
    </row>
    <row r="147" spans="1:16" x14ac:dyDescent="0.25">
      <c r="A147" s="15" t="s">
        <v>241</v>
      </c>
      <c r="B147" s="15" t="s">
        <v>17</v>
      </c>
      <c r="C147" s="15" t="s">
        <v>249</v>
      </c>
      <c r="D147" s="15">
        <v>1350</v>
      </c>
      <c r="E147" s="15">
        <v>1010</v>
      </c>
      <c r="F147" s="15">
        <v>340</v>
      </c>
      <c r="H147" s="15">
        <v>6</v>
      </c>
      <c r="I147" s="15">
        <v>12</v>
      </c>
      <c r="J147" s="15">
        <v>992</v>
      </c>
      <c r="K147" s="15">
        <v>11</v>
      </c>
      <c r="L147" s="15">
        <v>239</v>
      </c>
      <c r="M147" s="15">
        <v>6</v>
      </c>
      <c r="N147" s="15">
        <v>251</v>
      </c>
      <c r="O147" s="15">
        <v>8</v>
      </c>
      <c r="P147" s="15">
        <v>477</v>
      </c>
    </row>
    <row r="148" spans="1:16" x14ac:dyDescent="0.25">
      <c r="A148" s="15" t="s">
        <v>241</v>
      </c>
      <c r="B148" s="15" t="s">
        <v>17</v>
      </c>
      <c r="C148" s="15" t="s">
        <v>248</v>
      </c>
      <c r="D148" s="15">
        <v>963</v>
      </c>
      <c r="E148" s="15">
        <v>698</v>
      </c>
      <c r="F148" s="15">
        <v>265</v>
      </c>
      <c r="H148" s="15">
        <v>24</v>
      </c>
      <c r="I148" s="15">
        <v>14</v>
      </c>
      <c r="J148" s="15">
        <v>660</v>
      </c>
      <c r="K148" s="15">
        <v>6</v>
      </c>
      <c r="L148" s="15">
        <v>148</v>
      </c>
      <c r="M148" s="15">
        <v>2</v>
      </c>
      <c r="N148" s="15">
        <v>182</v>
      </c>
      <c r="O148" s="15">
        <v>1</v>
      </c>
      <c r="P148" s="15">
        <v>321</v>
      </c>
    </row>
    <row r="149" spans="1:16" x14ac:dyDescent="0.25">
      <c r="A149" s="15" t="s">
        <v>241</v>
      </c>
      <c r="B149" s="15" t="s">
        <v>17</v>
      </c>
      <c r="C149" s="15" t="s">
        <v>247</v>
      </c>
      <c r="D149" s="15">
        <v>289</v>
      </c>
      <c r="E149" s="15">
        <v>230</v>
      </c>
      <c r="F149" s="15">
        <v>59</v>
      </c>
      <c r="H149" s="15">
        <v>0</v>
      </c>
      <c r="I149" s="15">
        <v>2</v>
      </c>
      <c r="J149" s="15">
        <v>228</v>
      </c>
      <c r="K149" s="15">
        <v>0</v>
      </c>
      <c r="L149" s="15">
        <v>35</v>
      </c>
      <c r="M149" s="15">
        <v>6</v>
      </c>
      <c r="N149" s="15">
        <v>51</v>
      </c>
      <c r="O149" s="15">
        <v>0</v>
      </c>
      <c r="P149" s="15">
        <v>136</v>
      </c>
    </row>
    <row r="150" spans="1:16" x14ac:dyDescent="0.25">
      <c r="A150" s="15" t="s">
        <v>241</v>
      </c>
      <c r="B150" s="15" t="s">
        <v>18</v>
      </c>
      <c r="C150" s="15" t="s">
        <v>246</v>
      </c>
      <c r="D150" s="15">
        <v>820</v>
      </c>
      <c r="E150" s="15">
        <v>546</v>
      </c>
      <c r="F150" s="15">
        <v>274</v>
      </c>
      <c r="H150" s="15">
        <v>2</v>
      </c>
      <c r="I150" s="15">
        <v>4</v>
      </c>
      <c r="J150" s="15">
        <v>540</v>
      </c>
      <c r="K150" s="15">
        <v>11</v>
      </c>
      <c r="L150" s="15">
        <v>80</v>
      </c>
      <c r="M150" s="15">
        <v>9</v>
      </c>
      <c r="N150" s="15">
        <v>113</v>
      </c>
      <c r="O150" s="15">
        <v>3</v>
      </c>
      <c r="P150" s="15">
        <v>324</v>
      </c>
    </row>
    <row r="151" spans="1:16" x14ac:dyDescent="0.25">
      <c r="A151" s="15" t="s">
        <v>241</v>
      </c>
      <c r="B151" s="15" t="s">
        <v>18</v>
      </c>
      <c r="C151" s="15" t="s">
        <v>245</v>
      </c>
      <c r="D151" s="15">
        <v>823</v>
      </c>
      <c r="E151" s="15">
        <v>645</v>
      </c>
      <c r="F151" s="15">
        <v>178</v>
      </c>
      <c r="H151" s="15">
        <v>0</v>
      </c>
      <c r="I151" s="15">
        <v>4</v>
      </c>
      <c r="J151" s="15">
        <v>641</v>
      </c>
      <c r="K151" s="15">
        <v>5</v>
      </c>
      <c r="L151" s="15">
        <v>86</v>
      </c>
      <c r="M151" s="15">
        <v>1</v>
      </c>
      <c r="N151" s="15">
        <v>210</v>
      </c>
      <c r="O151" s="15">
        <v>5</v>
      </c>
      <c r="P151" s="15">
        <v>334</v>
      </c>
    </row>
    <row r="152" spans="1:16" x14ac:dyDescent="0.25">
      <c r="A152" s="15" t="s">
        <v>241</v>
      </c>
      <c r="B152" s="15" t="s">
        <v>18</v>
      </c>
      <c r="C152" s="15" t="s">
        <v>244</v>
      </c>
      <c r="D152" s="15">
        <v>410</v>
      </c>
      <c r="E152" s="15">
        <v>318</v>
      </c>
      <c r="F152" s="15">
        <v>92</v>
      </c>
      <c r="H152" s="15">
        <v>3</v>
      </c>
      <c r="I152" s="15">
        <v>8</v>
      </c>
      <c r="J152" s="15">
        <v>307</v>
      </c>
      <c r="K152" s="15">
        <v>1</v>
      </c>
      <c r="L152" s="15">
        <v>47</v>
      </c>
      <c r="M152" s="15">
        <v>1</v>
      </c>
      <c r="N152" s="15">
        <v>118</v>
      </c>
      <c r="O152" s="15">
        <v>0</v>
      </c>
      <c r="P152" s="15">
        <v>140</v>
      </c>
    </row>
    <row r="153" spans="1:16" x14ac:dyDescent="0.25">
      <c r="A153" s="15" t="s">
        <v>241</v>
      </c>
      <c r="B153" s="15" t="s">
        <v>18</v>
      </c>
      <c r="C153" s="15" t="s">
        <v>243</v>
      </c>
      <c r="D153" s="15">
        <v>759</v>
      </c>
      <c r="E153" s="15">
        <v>537</v>
      </c>
      <c r="F153" s="15">
        <v>222</v>
      </c>
      <c r="H153" s="15">
        <v>0</v>
      </c>
      <c r="I153" s="15">
        <v>6</v>
      </c>
      <c r="J153" s="15">
        <v>531</v>
      </c>
      <c r="K153" s="15">
        <v>18</v>
      </c>
      <c r="L153" s="15">
        <v>171</v>
      </c>
      <c r="M153" s="15">
        <v>1</v>
      </c>
      <c r="N153" s="15">
        <v>124</v>
      </c>
      <c r="O153" s="15">
        <v>4</v>
      </c>
      <c r="P153" s="15">
        <v>213</v>
      </c>
    </row>
    <row r="154" spans="1:16" x14ac:dyDescent="0.25">
      <c r="A154" s="15" t="s">
        <v>241</v>
      </c>
      <c r="B154" s="15" t="s">
        <v>18</v>
      </c>
      <c r="C154" s="15" t="s">
        <v>242</v>
      </c>
      <c r="D154" s="15">
        <v>333</v>
      </c>
      <c r="E154" s="15">
        <v>239</v>
      </c>
      <c r="F154" s="15">
        <v>94</v>
      </c>
      <c r="H154" s="15">
        <v>0</v>
      </c>
      <c r="I154" s="15">
        <v>2</v>
      </c>
      <c r="J154" s="15">
        <v>237</v>
      </c>
      <c r="K154" s="15">
        <v>3</v>
      </c>
      <c r="L154" s="15">
        <v>72</v>
      </c>
      <c r="M154" s="15">
        <v>11</v>
      </c>
      <c r="N154" s="15">
        <v>55</v>
      </c>
      <c r="O154" s="15">
        <v>1</v>
      </c>
      <c r="P154" s="15">
        <v>95</v>
      </c>
    </row>
    <row r="155" spans="1:16" x14ac:dyDescent="0.25">
      <c r="A155" s="15" t="s">
        <v>241</v>
      </c>
      <c r="B155" s="15" t="s">
        <v>122</v>
      </c>
      <c r="C155" s="15">
        <v>1</v>
      </c>
      <c r="D155" s="15">
        <v>1217</v>
      </c>
      <c r="E155" s="15">
        <v>722</v>
      </c>
      <c r="F155" s="15">
        <v>495</v>
      </c>
      <c r="H155" s="15">
        <v>6</v>
      </c>
      <c r="I155" s="15">
        <v>6</v>
      </c>
      <c r="J155" s="15">
        <v>710</v>
      </c>
      <c r="K155" s="15">
        <v>13</v>
      </c>
      <c r="L155" s="15">
        <v>90</v>
      </c>
      <c r="M155" s="15">
        <v>25</v>
      </c>
      <c r="N155" s="15">
        <v>219</v>
      </c>
      <c r="O155" s="15">
        <v>10</v>
      </c>
      <c r="P155" s="15">
        <v>353</v>
      </c>
    </row>
    <row r="156" spans="1:16" x14ac:dyDescent="0.25">
      <c r="A156" s="15" t="s">
        <v>241</v>
      </c>
      <c r="B156" s="15" t="s">
        <v>122</v>
      </c>
      <c r="C156" s="15">
        <v>2</v>
      </c>
      <c r="D156" s="15">
        <v>1054</v>
      </c>
      <c r="E156" s="15">
        <v>683</v>
      </c>
      <c r="F156" s="15">
        <v>371</v>
      </c>
      <c r="H156" s="15">
        <v>5</v>
      </c>
      <c r="I156" s="15">
        <v>2</v>
      </c>
      <c r="J156" s="15">
        <v>676</v>
      </c>
      <c r="K156" s="15">
        <v>35</v>
      </c>
      <c r="L156" s="15">
        <v>125</v>
      </c>
      <c r="M156" s="15">
        <v>17</v>
      </c>
      <c r="N156" s="15">
        <v>224</v>
      </c>
      <c r="O156" s="15">
        <v>4</v>
      </c>
      <c r="P156" s="15">
        <v>271</v>
      </c>
    </row>
    <row r="157" spans="1:16" x14ac:dyDescent="0.25">
      <c r="A157" s="15" t="s">
        <v>241</v>
      </c>
      <c r="B157" s="15" t="s">
        <v>122</v>
      </c>
      <c r="C157" s="15">
        <v>3</v>
      </c>
      <c r="D157" s="15">
        <v>1188</v>
      </c>
      <c r="E157" s="15">
        <v>853</v>
      </c>
      <c r="F157" s="15">
        <v>335</v>
      </c>
      <c r="H157" s="15">
        <v>7</v>
      </c>
      <c r="I157" s="15">
        <v>9</v>
      </c>
      <c r="J157" s="15">
        <v>837</v>
      </c>
      <c r="K157" s="15">
        <v>27</v>
      </c>
      <c r="L157" s="15">
        <v>157</v>
      </c>
      <c r="M157" s="15">
        <v>14</v>
      </c>
      <c r="N157" s="15">
        <v>316</v>
      </c>
      <c r="O157" s="15">
        <v>6</v>
      </c>
      <c r="P157" s="15">
        <v>317</v>
      </c>
    </row>
    <row r="158" spans="1:16" x14ac:dyDescent="0.25">
      <c r="A158" s="15" t="s">
        <v>92</v>
      </c>
      <c r="B158" s="15" t="s">
        <v>123</v>
      </c>
      <c r="C158" s="15" t="s">
        <v>238</v>
      </c>
      <c r="D158" s="15">
        <v>701</v>
      </c>
      <c r="E158" s="15">
        <v>430</v>
      </c>
      <c r="F158" s="15">
        <v>271</v>
      </c>
      <c r="H158" s="15">
        <v>3</v>
      </c>
      <c r="I158" s="15">
        <v>2</v>
      </c>
      <c r="J158" s="15">
        <v>425</v>
      </c>
      <c r="K158" s="15">
        <v>13</v>
      </c>
      <c r="L158" s="15">
        <v>60</v>
      </c>
      <c r="M158" s="15">
        <v>4</v>
      </c>
      <c r="N158" s="15">
        <v>152</v>
      </c>
      <c r="O158" s="15">
        <v>14</v>
      </c>
      <c r="P158" s="15">
        <v>182</v>
      </c>
    </row>
    <row r="159" spans="1:16" x14ac:dyDescent="0.25">
      <c r="A159" s="15" t="s">
        <v>92</v>
      </c>
      <c r="B159" s="15" t="s">
        <v>123</v>
      </c>
      <c r="C159" s="15" t="s">
        <v>237</v>
      </c>
      <c r="D159" s="15">
        <v>399</v>
      </c>
      <c r="E159" s="15">
        <v>271</v>
      </c>
      <c r="F159" s="15">
        <v>128</v>
      </c>
      <c r="H159" s="15">
        <v>2</v>
      </c>
      <c r="I159" s="15">
        <v>4</v>
      </c>
      <c r="J159" s="15">
        <v>265</v>
      </c>
      <c r="K159" s="15">
        <v>10</v>
      </c>
      <c r="L159" s="15">
        <v>15</v>
      </c>
      <c r="M159" s="15">
        <v>0</v>
      </c>
      <c r="N159" s="15">
        <v>120</v>
      </c>
      <c r="O159" s="15">
        <v>0</v>
      </c>
      <c r="P159" s="15">
        <v>120</v>
      </c>
    </row>
    <row r="160" spans="1:16" x14ac:dyDescent="0.25">
      <c r="A160" s="15" t="s">
        <v>92</v>
      </c>
      <c r="B160" s="15" t="s">
        <v>123</v>
      </c>
      <c r="C160" s="15" t="s">
        <v>236</v>
      </c>
      <c r="D160" s="15">
        <v>447</v>
      </c>
      <c r="E160" s="15">
        <v>261</v>
      </c>
      <c r="F160" s="15">
        <v>186</v>
      </c>
      <c r="H160" s="15">
        <v>4</v>
      </c>
      <c r="I160" s="15">
        <v>0</v>
      </c>
      <c r="J160" s="15">
        <v>257</v>
      </c>
      <c r="K160" s="15">
        <v>2</v>
      </c>
      <c r="L160" s="15">
        <v>20</v>
      </c>
      <c r="M160" s="15">
        <v>0</v>
      </c>
      <c r="N160" s="15">
        <v>76</v>
      </c>
      <c r="O160" s="15">
        <v>9</v>
      </c>
      <c r="P160" s="15">
        <v>150</v>
      </c>
    </row>
    <row r="161" spans="1:16" x14ac:dyDescent="0.25">
      <c r="A161" s="15" t="s">
        <v>92</v>
      </c>
      <c r="B161" s="15" t="s">
        <v>124</v>
      </c>
      <c r="C161" s="15" t="s">
        <v>235</v>
      </c>
      <c r="D161" s="15">
        <v>629</v>
      </c>
      <c r="E161" s="15">
        <v>496</v>
      </c>
      <c r="F161" s="15">
        <v>133</v>
      </c>
      <c r="H161" s="15">
        <v>5</v>
      </c>
      <c r="I161" s="15">
        <v>0</v>
      </c>
      <c r="J161" s="15">
        <v>491</v>
      </c>
      <c r="K161" s="15">
        <v>18</v>
      </c>
      <c r="L161" s="15">
        <v>98</v>
      </c>
      <c r="M161" s="15">
        <v>5</v>
      </c>
      <c r="N161" s="15">
        <v>196</v>
      </c>
      <c r="O161" s="15">
        <v>3</v>
      </c>
      <c r="P161" s="15">
        <v>171</v>
      </c>
    </row>
    <row r="162" spans="1:16" x14ac:dyDescent="0.25">
      <c r="A162" s="15" t="s">
        <v>92</v>
      </c>
      <c r="B162" s="15" t="s">
        <v>124</v>
      </c>
      <c r="C162" s="15" t="s">
        <v>234</v>
      </c>
      <c r="D162" s="15">
        <v>175</v>
      </c>
      <c r="E162" s="15">
        <v>140</v>
      </c>
      <c r="F162" s="15">
        <v>35</v>
      </c>
      <c r="H162" s="15">
        <v>0</v>
      </c>
      <c r="I162" s="15">
        <v>0</v>
      </c>
      <c r="J162" s="15">
        <v>140</v>
      </c>
      <c r="K162" s="15">
        <v>3</v>
      </c>
      <c r="L162" s="15">
        <v>6</v>
      </c>
      <c r="M162" s="15">
        <v>1</v>
      </c>
      <c r="N162" s="15">
        <v>80</v>
      </c>
      <c r="O162" s="15">
        <v>0</v>
      </c>
      <c r="P162" s="15">
        <v>50</v>
      </c>
    </row>
    <row r="163" spans="1:16" x14ac:dyDescent="0.25">
      <c r="A163" s="15" t="s">
        <v>92</v>
      </c>
      <c r="B163" s="15" t="s">
        <v>124</v>
      </c>
      <c r="C163" s="15" t="s">
        <v>233</v>
      </c>
      <c r="D163" s="15">
        <v>188</v>
      </c>
      <c r="E163" s="15">
        <v>138</v>
      </c>
      <c r="F163" s="15">
        <v>50</v>
      </c>
      <c r="H163" s="15">
        <v>0</v>
      </c>
      <c r="I163" s="15">
        <v>0</v>
      </c>
      <c r="J163" s="15">
        <v>138</v>
      </c>
      <c r="K163" s="15">
        <v>3</v>
      </c>
      <c r="L163" s="15">
        <v>42</v>
      </c>
      <c r="M163" s="15">
        <v>0</v>
      </c>
      <c r="N163" s="15">
        <v>27</v>
      </c>
      <c r="O163" s="15">
        <v>0</v>
      </c>
      <c r="P163" s="15">
        <v>66</v>
      </c>
    </row>
    <row r="164" spans="1:16" x14ac:dyDescent="0.25">
      <c r="A164" s="15" t="s">
        <v>92</v>
      </c>
      <c r="B164" s="15" t="s">
        <v>124</v>
      </c>
      <c r="C164" s="15" t="s">
        <v>232</v>
      </c>
      <c r="D164" s="15">
        <v>77</v>
      </c>
      <c r="E164" s="15">
        <v>48</v>
      </c>
      <c r="F164" s="15">
        <v>29</v>
      </c>
      <c r="H164" s="15">
        <v>0</v>
      </c>
      <c r="I164" s="15">
        <v>0</v>
      </c>
      <c r="J164" s="15">
        <v>48</v>
      </c>
      <c r="K164" s="15">
        <v>1</v>
      </c>
      <c r="L164" s="15">
        <v>2</v>
      </c>
      <c r="M164" s="15">
        <v>0</v>
      </c>
      <c r="N164" s="15">
        <v>10</v>
      </c>
      <c r="O164" s="15">
        <v>0</v>
      </c>
      <c r="P164" s="15">
        <v>35</v>
      </c>
    </row>
    <row r="165" spans="1:16" x14ac:dyDescent="0.25">
      <c r="A165" s="15" t="s">
        <v>92</v>
      </c>
      <c r="B165" s="15" t="s">
        <v>124</v>
      </c>
      <c r="C165" s="15" t="s">
        <v>231</v>
      </c>
      <c r="D165" s="15">
        <v>192</v>
      </c>
      <c r="E165" s="15">
        <v>153</v>
      </c>
      <c r="F165" s="15">
        <v>39</v>
      </c>
      <c r="H165" s="15">
        <v>0</v>
      </c>
      <c r="I165" s="15">
        <v>0</v>
      </c>
      <c r="J165" s="15">
        <v>153</v>
      </c>
      <c r="K165" s="15">
        <v>8</v>
      </c>
      <c r="L165" s="15">
        <v>16</v>
      </c>
      <c r="M165" s="15">
        <v>0</v>
      </c>
      <c r="N165" s="15">
        <v>68</v>
      </c>
      <c r="O165" s="15">
        <v>1</v>
      </c>
      <c r="P165" s="15">
        <v>60</v>
      </c>
    </row>
    <row r="166" spans="1:16" x14ac:dyDescent="0.25">
      <c r="A166" s="15" t="s">
        <v>92</v>
      </c>
      <c r="B166" s="15" t="s">
        <v>125</v>
      </c>
      <c r="C166" s="15" t="s">
        <v>217</v>
      </c>
      <c r="D166" s="15">
        <v>547</v>
      </c>
      <c r="E166" s="15">
        <v>396</v>
      </c>
      <c r="F166" s="15">
        <v>151</v>
      </c>
      <c r="H166" s="15">
        <v>3</v>
      </c>
      <c r="I166" s="15">
        <v>1</v>
      </c>
      <c r="J166" s="15">
        <v>392</v>
      </c>
      <c r="K166" s="15">
        <v>4</v>
      </c>
      <c r="L166" s="15">
        <v>40</v>
      </c>
      <c r="M166" s="15">
        <v>6</v>
      </c>
      <c r="N166" s="15">
        <v>106</v>
      </c>
      <c r="O166" s="15">
        <v>2</v>
      </c>
      <c r="P166" s="15">
        <v>234</v>
      </c>
    </row>
    <row r="167" spans="1:16" x14ac:dyDescent="0.25">
      <c r="A167" s="15" t="s">
        <v>92</v>
      </c>
      <c r="B167" s="15" t="s">
        <v>125</v>
      </c>
      <c r="C167" s="15" t="s">
        <v>216</v>
      </c>
      <c r="D167" s="15">
        <v>421</v>
      </c>
      <c r="E167" s="15">
        <v>276</v>
      </c>
      <c r="F167" s="15">
        <v>145</v>
      </c>
      <c r="H167" s="15">
        <v>1</v>
      </c>
      <c r="I167" s="15">
        <v>0</v>
      </c>
      <c r="J167" s="15">
        <v>275</v>
      </c>
      <c r="K167" s="15">
        <v>5</v>
      </c>
      <c r="L167" s="15">
        <v>23</v>
      </c>
      <c r="M167" s="15">
        <v>19</v>
      </c>
      <c r="N167" s="15">
        <v>109</v>
      </c>
      <c r="O167" s="15">
        <v>0</v>
      </c>
      <c r="P167" s="15">
        <v>119</v>
      </c>
    </row>
    <row r="168" spans="1:16" x14ac:dyDescent="0.25">
      <c r="A168" s="15" t="s">
        <v>92</v>
      </c>
      <c r="B168" s="15" t="s">
        <v>126</v>
      </c>
      <c r="C168" s="15" t="s">
        <v>210</v>
      </c>
      <c r="D168" s="15">
        <v>761</v>
      </c>
      <c r="E168" s="15">
        <v>569</v>
      </c>
      <c r="F168" s="15">
        <v>192</v>
      </c>
      <c r="H168" s="15">
        <v>6</v>
      </c>
      <c r="I168" s="15">
        <v>5</v>
      </c>
      <c r="J168" s="15">
        <v>558</v>
      </c>
      <c r="K168" s="15">
        <v>51</v>
      </c>
      <c r="L168" s="15">
        <v>129</v>
      </c>
      <c r="M168" s="15">
        <v>11</v>
      </c>
      <c r="N168" s="15">
        <v>99</v>
      </c>
      <c r="O168" s="15">
        <v>4</v>
      </c>
      <c r="P168" s="15">
        <v>264</v>
      </c>
    </row>
    <row r="169" spans="1:16" x14ac:dyDescent="0.25">
      <c r="A169" s="15" t="s">
        <v>92</v>
      </c>
      <c r="B169" s="15" t="s">
        <v>126</v>
      </c>
      <c r="C169" s="15" t="s">
        <v>209</v>
      </c>
      <c r="D169" s="15">
        <v>1368</v>
      </c>
      <c r="E169" s="15">
        <v>912</v>
      </c>
      <c r="F169" s="15">
        <v>456</v>
      </c>
      <c r="H169" s="15">
        <v>5</v>
      </c>
      <c r="I169" s="15">
        <v>5</v>
      </c>
      <c r="J169" s="15">
        <v>902</v>
      </c>
      <c r="K169" s="15">
        <v>114</v>
      </c>
      <c r="L169" s="15">
        <v>113</v>
      </c>
      <c r="M169" s="15">
        <v>48</v>
      </c>
      <c r="N169" s="15">
        <v>201</v>
      </c>
      <c r="O169" s="15">
        <v>10</v>
      </c>
      <c r="P169" s="15">
        <v>416</v>
      </c>
    </row>
    <row r="170" spans="1:16" x14ac:dyDescent="0.25">
      <c r="A170" s="15" t="s">
        <v>92</v>
      </c>
      <c r="B170" s="15" t="s">
        <v>126</v>
      </c>
      <c r="C170" s="15" t="s">
        <v>208</v>
      </c>
      <c r="D170" s="15">
        <v>93</v>
      </c>
      <c r="E170" s="15">
        <v>84</v>
      </c>
      <c r="F170" s="15">
        <v>9</v>
      </c>
      <c r="H170" s="15">
        <v>0</v>
      </c>
      <c r="I170" s="15">
        <v>5</v>
      </c>
      <c r="J170" s="15">
        <v>79</v>
      </c>
      <c r="K170" s="15">
        <v>2</v>
      </c>
      <c r="L170" s="15">
        <v>27</v>
      </c>
      <c r="M170" s="15">
        <v>0</v>
      </c>
      <c r="N170" s="15">
        <v>4</v>
      </c>
      <c r="O170" s="15">
        <v>1</v>
      </c>
      <c r="P170" s="15">
        <v>45</v>
      </c>
    </row>
    <row r="171" spans="1:16" x14ac:dyDescent="0.25">
      <c r="A171" s="15" t="s">
        <v>92</v>
      </c>
      <c r="B171" s="15" t="s">
        <v>126</v>
      </c>
      <c r="C171" s="15" t="s">
        <v>207</v>
      </c>
      <c r="D171" s="15">
        <v>232</v>
      </c>
      <c r="E171" s="15">
        <v>179</v>
      </c>
      <c r="F171" s="15">
        <v>53</v>
      </c>
      <c r="H171" s="15">
        <v>0</v>
      </c>
      <c r="I171" s="15">
        <v>0</v>
      </c>
      <c r="J171" s="15">
        <v>179</v>
      </c>
      <c r="K171" s="15">
        <v>2</v>
      </c>
      <c r="L171" s="15">
        <v>17</v>
      </c>
      <c r="M171" s="15">
        <v>1</v>
      </c>
      <c r="N171" s="15">
        <v>47</v>
      </c>
      <c r="O171" s="15">
        <v>2</v>
      </c>
      <c r="P171" s="15">
        <v>110</v>
      </c>
    </row>
    <row r="172" spans="1:16" x14ac:dyDescent="0.25">
      <c r="A172" s="15" t="s">
        <v>92</v>
      </c>
      <c r="B172" s="15" t="s">
        <v>126</v>
      </c>
      <c r="C172" s="15" t="s">
        <v>206</v>
      </c>
      <c r="D172" s="15">
        <v>476</v>
      </c>
      <c r="E172" s="15">
        <v>340</v>
      </c>
      <c r="F172" s="15">
        <v>136</v>
      </c>
      <c r="H172" s="15">
        <v>0</v>
      </c>
      <c r="I172" s="15">
        <v>4</v>
      </c>
      <c r="J172" s="15">
        <v>336</v>
      </c>
      <c r="K172" s="15">
        <v>107</v>
      </c>
      <c r="L172" s="15">
        <v>27</v>
      </c>
      <c r="M172" s="15">
        <v>7</v>
      </c>
      <c r="N172" s="15">
        <v>60</v>
      </c>
      <c r="O172" s="15">
        <v>0</v>
      </c>
      <c r="P172" s="15">
        <v>135</v>
      </c>
    </row>
    <row r="173" spans="1:16" x14ac:dyDescent="0.25">
      <c r="A173" s="15" t="s">
        <v>92</v>
      </c>
      <c r="B173" s="15" t="s">
        <v>127</v>
      </c>
      <c r="C173" s="15" t="s">
        <v>203</v>
      </c>
      <c r="D173" s="15">
        <v>803</v>
      </c>
      <c r="E173" s="15">
        <v>544</v>
      </c>
      <c r="F173" s="15">
        <v>259</v>
      </c>
      <c r="H173" s="15">
        <v>0</v>
      </c>
      <c r="I173" s="15">
        <v>0</v>
      </c>
      <c r="J173" s="15">
        <v>544</v>
      </c>
      <c r="K173" s="15">
        <v>5</v>
      </c>
      <c r="L173" s="15">
        <v>21</v>
      </c>
      <c r="M173" s="15">
        <v>6</v>
      </c>
      <c r="N173" s="15">
        <v>230</v>
      </c>
      <c r="O173" s="15">
        <v>0</v>
      </c>
      <c r="P173" s="15">
        <v>282</v>
      </c>
    </row>
    <row r="174" spans="1:16" x14ac:dyDescent="0.25">
      <c r="A174" s="15" t="s">
        <v>92</v>
      </c>
      <c r="B174" s="15" t="s">
        <v>127</v>
      </c>
      <c r="C174" s="15" t="s">
        <v>202</v>
      </c>
      <c r="D174" s="15">
        <v>507</v>
      </c>
      <c r="E174" s="15">
        <v>397</v>
      </c>
      <c r="F174" s="15">
        <v>110</v>
      </c>
      <c r="H174" s="15">
        <v>7</v>
      </c>
      <c r="I174" s="15">
        <v>0</v>
      </c>
      <c r="J174" s="15">
        <v>390</v>
      </c>
      <c r="K174" s="15">
        <v>2</v>
      </c>
      <c r="L174" s="15">
        <v>26</v>
      </c>
      <c r="M174" s="15">
        <v>0</v>
      </c>
      <c r="N174" s="15">
        <v>90</v>
      </c>
      <c r="O174" s="15">
        <v>3</v>
      </c>
      <c r="P174" s="15">
        <v>269</v>
      </c>
    </row>
    <row r="175" spans="1:16" x14ac:dyDescent="0.25">
      <c r="A175" s="15" t="s">
        <v>94</v>
      </c>
      <c r="B175" s="15" t="s">
        <v>19</v>
      </c>
      <c r="C175" s="15" t="s">
        <v>240</v>
      </c>
      <c r="D175" s="15">
        <v>415</v>
      </c>
      <c r="E175" s="15">
        <v>270</v>
      </c>
      <c r="F175" s="15">
        <v>145</v>
      </c>
      <c r="H175" s="15">
        <v>0</v>
      </c>
      <c r="I175" s="15">
        <v>0</v>
      </c>
      <c r="J175" s="15">
        <v>270</v>
      </c>
      <c r="K175" s="15">
        <v>2</v>
      </c>
      <c r="L175" s="15">
        <v>40</v>
      </c>
      <c r="M175" s="15">
        <v>8</v>
      </c>
      <c r="N175" s="15">
        <v>151</v>
      </c>
      <c r="O175" s="15">
        <v>0</v>
      </c>
      <c r="P175" s="15">
        <v>69</v>
      </c>
    </row>
    <row r="176" spans="1:16" x14ac:dyDescent="0.25">
      <c r="A176" s="15" t="s">
        <v>94</v>
      </c>
      <c r="B176" s="15" t="s">
        <v>19</v>
      </c>
      <c r="C176" s="15" t="s">
        <v>239</v>
      </c>
      <c r="D176" s="15">
        <v>257</v>
      </c>
      <c r="E176" s="15">
        <v>164</v>
      </c>
      <c r="F176" s="15">
        <v>93</v>
      </c>
      <c r="H176" s="15">
        <v>0</v>
      </c>
      <c r="I176" s="15">
        <v>1</v>
      </c>
      <c r="J176" s="15">
        <v>163</v>
      </c>
      <c r="K176" s="15">
        <v>41</v>
      </c>
      <c r="L176" s="15">
        <v>25</v>
      </c>
      <c r="M176" s="15">
        <v>4</v>
      </c>
      <c r="N176" s="15">
        <v>31</v>
      </c>
      <c r="O176" s="15">
        <v>1</v>
      </c>
      <c r="P176" s="15">
        <v>61</v>
      </c>
    </row>
    <row r="177" spans="1:16" x14ac:dyDescent="0.25">
      <c r="A177" s="15" t="s">
        <v>94</v>
      </c>
      <c r="B177" s="15" t="s">
        <v>128</v>
      </c>
      <c r="C177" s="15" t="s">
        <v>230</v>
      </c>
      <c r="D177" s="15">
        <v>110</v>
      </c>
      <c r="E177" s="15">
        <v>69</v>
      </c>
      <c r="F177" s="15">
        <v>41</v>
      </c>
      <c r="H177" s="15">
        <v>0</v>
      </c>
      <c r="I177" s="15">
        <v>0</v>
      </c>
      <c r="J177" s="15">
        <v>69</v>
      </c>
      <c r="K177" s="15">
        <v>0</v>
      </c>
      <c r="L177" s="15">
        <v>18</v>
      </c>
      <c r="M177" s="15">
        <v>0</v>
      </c>
      <c r="N177" s="15">
        <v>42</v>
      </c>
      <c r="O177" s="15">
        <v>0</v>
      </c>
      <c r="P177" s="15">
        <v>9</v>
      </c>
    </row>
    <row r="178" spans="1:16" x14ac:dyDescent="0.25">
      <c r="A178" s="15" t="s">
        <v>94</v>
      </c>
      <c r="B178" s="15" t="s">
        <v>128</v>
      </c>
      <c r="C178" s="15" t="s">
        <v>229</v>
      </c>
      <c r="D178" s="15">
        <v>147</v>
      </c>
      <c r="E178" s="15">
        <v>71</v>
      </c>
      <c r="F178" s="15">
        <v>76</v>
      </c>
      <c r="H178" s="15">
        <v>0</v>
      </c>
      <c r="I178" s="15">
        <v>2</v>
      </c>
      <c r="J178" s="15">
        <v>69</v>
      </c>
      <c r="K178" s="15">
        <v>2</v>
      </c>
      <c r="L178" s="15">
        <v>12</v>
      </c>
      <c r="M178" s="15">
        <v>0</v>
      </c>
      <c r="N178" s="15">
        <v>40</v>
      </c>
      <c r="O178" s="15">
        <v>1</v>
      </c>
      <c r="P178" s="15">
        <v>14</v>
      </c>
    </row>
    <row r="179" spans="1:16" x14ac:dyDescent="0.25">
      <c r="A179" s="15" t="s">
        <v>94</v>
      </c>
      <c r="B179" s="15" t="s">
        <v>129</v>
      </c>
      <c r="C179" s="15" t="s">
        <v>228</v>
      </c>
      <c r="D179" s="15">
        <v>925</v>
      </c>
      <c r="E179" s="15">
        <v>799</v>
      </c>
      <c r="F179" s="15">
        <v>126</v>
      </c>
      <c r="H179" s="15">
        <v>1</v>
      </c>
      <c r="I179" s="15">
        <v>5</v>
      </c>
      <c r="J179" s="15">
        <v>793</v>
      </c>
      <c r="K179" s="15">
        <v>6</v>
      </c>
      <c r="L179" s="15">
        <v>28</v>
      </c>
      <c r="M179" s="15">
        <v>9</v>
      </c>
      <c r="N179" s="15">
        <v>256</v>
      </c>
      <c r="O179" s="15">
        <v>3</v>
      </c>
      <c r="P179" s="15">
        <v>491</v>
      </c>
    </row>
    <row r="180" spans="1:16" x14ac:dyDescent="0.25">
      <c r="A180" s="15" t="s">
        <v>94</v>
      </c>
      <c r="B180" s="15" t="s">
        <v>130</v>
      </c>
      <c r="C180" s="15" t="s">
        <v>227</v>
      </c>
      <c r="D180" s="15">
        <v>901</v>
      </c>
      <c r="E180" s="15">
        <v>750</v>
      </c>
      <c r="F180" s="15">
        <v>151</v>
      </c>
      <c r="H180" s="15">
        <v>0</v>
      </c>
      <c r="I180" s="15">
        <v>6</v>
      </c>
      <c r="J180" s="15">
        <v>744</v>
      </c>
      <c r="K180" s="15">
        <v>6</v>
      </c>
      <c r="L180" s="15">
        <v>46</v>
      </c>
      <c r="M180" s="15">
        <v>16</v>
      </c>
      <c r="N180" s="15">
        <v>310</v>
      </c>
      <c r="O180" s="15">
        <v>1</v>
      </c>
      <c r="P180" s="15">
        <v>365</v>
      </c>
    </row>
    <row r="181" spans="1:16" x14ac:dyDescent="0.25">
      <c r="A181" s="15" t="s">
        <v>94</v>
      </c>
      <c r="B181" s="15" t="s">
        <v>130</v>
      </c>
      <c r="C181" s="15" t="s">
        <v>226</v>
      </c>
      <c r="D181" s="15">
        <v>155</v>
      </c>
      <c r="E181" s="15">
        <v>111</v>
      </c>
      <c r="F181" s="15">
        <v>44</v>
      </c>
      <c r="H181" s="15">
        <v>0</v>
      </c>
      <c r="I181" s="15">
        <v>1</v>
      </c>
      <c r="J181" s="15">
        <v>110</v>
      </c>
      <c r="K181" s="15">
        <v>2</v>
      </c>
      <c r="L181" s="15">
        <v>2</v>
      </c>
      <c r="M181" s="15">
        <v>0</v>
      </c>
      <c r="N181" s="15">
        <v>27</v>
      </c>
      <c r="O181" s="15">
        <v>0</v>
      </c>
      <c r="P181" s="15">
        <v>79</v>
      </c>
    </row>
    <row r="182" spans="1:16" x14ac:dyDescent="0.25">
      <c r="A182" s="15" t="s">
        <v>94</v>
      </c>
      <c r="B182" s="15" t="s">
        <v>130</v>
      </c>
      <c r="C182" s="15" t="s">
        <v>225</v>
      </c>
      <c r="D182" s="15">
        <v>49</v>
      </c>
      <c r="E182" s="15">
        <v>26</v>
      </c>
      <c r="F182" s="15">
        <v>23</v>
      </c>
      <c r="H182" s="15">
        <v>0</v>
      </c>
      <c r="I182" s="15">
        <v>0</v>
      </c>
      <c r="J182" s="15">
        <v>26</v>
      </c>
      <c r="K182" s="15">
        <v>0</v>
      </c>
      <c r="L182" s="15">
        <v>5</v>
      </c>
      <c r="M182" s="15">
        <v>0</v>
      </c>
      <c r="N182" s="15">
        <v>12</v>
      </c>
      <c r="O182" s="15">
        <v>0</v>
      </c>
      <c r="P182" s="15">
        <v>9</v>
      </c>
    </row>
    <row r="183" spans="1:16" x14ac:dyDescent="0.25">
      <c r="A183" s="15" t="s">
        <v>94</v>
      </c>
      <c r="B183" s="15" t="s">
        <v>131</v>
      </c>
      <c r="C183" s="15" t="s">
        <v>224</v>
      </c>
      <c r="D183" s="15">
        <v>112</v>
      </c>
      <c r="E183" s="15">
        <v>90</v>
      </c>
      <c r="F183" s="15">
        <v>22</v>
      </c>
      <c r="H183" s="15">
        <v>0</v>
      </c>
      <c r="I183" s="15">
        <v>0</v>
      </c>
      <c r="J183" s="15">
        <v>90</v>
      </c>
      <c r="K183" s="15">
        <v>7</v>
      </c>
      <c r="L183" s="15">
        <v>4</v>
      </c>
      <c r="M183" s="15">
        <v>0</v>
      </c>
      <c r="N183" s="15">
        <v>15</v>
      </c>
      <c r="O183" s="15">
        <v>0</v>
      </c>
      <c r="P183" s="15">
        <v>64</v>
      </c>
    </row>
    <row r="184" spans="1:16" x14ac:dyDescent="0.25">
      <c r="A184" s="15" t="s">
        <v>94</v>
      </c>
      <c r="B184" s="15" t="s">
        <v>131</v>
      </c>
      <c r="C184" s="15" t="s">
        <v>223</v>
      </c>
      <c r="D184" s="15">
        <v>69</v>
      </c>
      <c r="E184" s="15">
        <v>50</v>
      </c>
      <c r="F184" s="15">
        <v>19</v>
      </c>
      <c r="H184" s="15">
        <v>0</v>
      </c>
      <c r="I184" s="15">
        <v>0</v>
      </c>
      <c r="J184" s="15">
        <v>50</v>
      </c>
      <c r="K184" s="15">
        <v>0</v>
      </c>
      <c r="L184" s="15">
        <v>2</v>
      </c>
      <c r="M184" s="15">
        <v>0</v>
      </c>
      <c r="N184" s="15">
        <v>18</v>
      </c>
      <c r="O184" s="15">
        <v>0</v>
      </c>
      <c r="P184" s="15">
        <v>30</v>
      </c>
    </row>
    <row r="185" spans="1:16" x14ac:dyDescent="0.25">
      <c r="A185" s="15" t="s">
        <v>94</v>
      </c>
      <c r="B185" s="15" t="s">
        <v>132</v>
      </c>
      <c r="C185" s="15" t="s">
        <v>222</v>
      </c>
      <c r="D185" s="15">
        <v>655</v>
      </c>
      <c r="E185" s="15">
        <v>584</v>
      </c>
      <c r="F185" s="15">
        <v>71</v>
      </c>
      <c r="H185" s="15">
        <v>1</v>
      </c>
      <c r="I185" s="15">
        <v>2</v>
      </c>
      <c r="J185" s="15">
        <v>581</v>
      </c>
      <c r="K185" s="15">
        <v>1</v>
      </c>
      <c r="L185" s="15">
        <v>15</v>
      </c>
      <c r="M185" s="15">
        <v>0</v>
      </c>
      <c r="N185" s="15">
        <v>214</v>
      </c>
      <c r="O185" s="15">
        <v>1</v>
      </c>
      <c r="P185" s="15">
        <v>350</v>
      </c>
    </row>
    <row r="186" spans="1:16" x14ac:dyDescent="0.25">
      <c r="A186" s="15" t="s">
        <v>94</v>
      </c>
      <c r="B186" s="15" t="s">
        <v>132</v>
      </c>
      <c r="C186" s="15" t="s">
        <v>221</v>
      </c>
      <c r="D186" s="15">
        <v>220</v>
      </c>
      <c r="E186" s="15">
        <v>159</v>
      </c>
      <c r="F186" s="15">
        <v>61</v>
      </c>
      <c r="H186" s="15">
        <v>0</v>
      </c>
      <c r="I186" s="15">
        <v>0</v>
      </c>
      <c r="J186" s="15">
        <v>159</v>
      </c>
      <c r="K186" s="15">
        <v>0</v>
      </c>
      <c r="L186" s="15">
        <v>13</v>
      </c>
      <c r="M186" s="15">
        <v>0</v>
      </c>
      <c r="N186" s="15">
        <v>58</v>
      </c>
      <c r="O186" s="15">
        <v>0</v>
      </c>
      <c r="P186" s="15">
        <v>88</v>
      </c>
    </row>
    <row r="187" spans="1:16" x14ac:dyDescent="0.25">
      <c r="A187" s="15" t="s">
        <v>94</v>
      </c>
      <c r="B187" s="15" t="s">
        <v>132</v>
      </c>
      <c r="C187" s="15" t="s">
        <v>220</v>
      </c>
      <c r="D187" s="15">
        <v>86</v>
      </c>
      <c r="E187" s="15">
        <v>75</v>
      </c>
      <c r="F187" s="15">
        <v>11</v>
      </c>
      <c r="H187" s="15">
        <v>0</v>
      </c>
      <c r="I187" s="15">
        <v>2</v>
      </c>
      <c r="J187" s="15">
        <v>73</v>
      </c>
      <c r="K187" s="15">
        <v>0</v>
      </c>
      <c r="L187" s="15">
        <v>1</v>
      </c>
      <c r="M187" s="15">
        <v>0</v>
      </c>
      <c r="N187" s="15">
        <v>54</v>
      </c>
      <c r="O187" s="15">
        <v>0</v>
      </c>
      <c r="P187" s="15">
        <v>18</v>
      </c>
    </row>
    <row r="188" spans="1:16" x14ac:dyDescent="0.25">
      <c r="A188" s="15" t="s">
        <v>94</v>
      </c>
      <c r="B188" s="15" t="s">
        <v>132</v>
      </c>
      <c r="C188" s="15" t="s">
        <v>219</v>
      </c>
      <c r="D188" s="15">
        <v>122</v>
      </c>
      <c r="E188" s="15">
        <v>100</v>
      </c>
      <c r="F188" s="15">
        <v>22</v>
      </c>
      <c r="H188" s="15">
        <v>0</v>
      </c>
      <c r="I188" s="15">
        <v>0</v>
      </c>
      <c r="J188" s="15">
        <v>100</v>
      </c>
      <c r="K188" s="15">
        <v>0</v>
      </c>
      <c r="L188" s="15">
        <v>2</v>
      </c>
      <c r="M188" s="15">
        <v>0</v>
      </c>
      <c r="N188" s="15">
        <v>43</v>
      </c>
      <c r="O188" s="15">
        <v>0</v>
      </c>
      <c r="P188" s="15">
        <v>55</v>
      </c>
    </row>
    <row r="189" spans="1:16" x14ac:dyDescent="0.25">
      <c r="A189" s="15" t="s">
        <v>94</v>
      </c>
      <c r="B189" s="15" t="s">
        <v>132</v>
      </c>
      <c r="C189" s="15" t="s">
        <v>218</v>
      </c>
      <c r="D189" s="15">
        <v>193</v>
      </c>
      <c r="E189" s="15">
        <v>100</v>
      </c>
      <c r="F189" s="15">
        <v>93</v>
      </c>
      <c r="H189" s="15">
        <v>0</v>
      </c>
      <c r="I189" s="15">
        <v>0</v>
      </c>
      <c r="J189" s="15">
        <v>100</v>
      </c>
      <c r="K189" s="15">
        <v>2</v>
      </c>
      <c r="L189" s="15">
        <v>6</v>
      </c>
      <c r="M189" s="15">
        <v>0</v>
      </c>
      <c r="N189" s="15">
        <v>71</v>
      </c>
      <c r="O189" s="15">
        <v>3</v>
      </c>
      <c r="P189" s="15">
        <v>18</v>
      </c>
    </row>
    <row r="190" spans="1:16" x14ac:dyDescent="0.25">
      <c r="A190" s="15" t="s">
        <v>94</v>
      </c>
      <c r="B190" s="15" t="s">
        <v>133</v>
      </c>
      <c r="C190" s="15" t="s">
        <v>215</v>
      </c>
      <c r="D190" s="15">
        <v>213</v>
      </c>
      <c r="E190" s="15">
        <v>141</v>
      </c>
      <c r="F190" s="15">
        <v>72</v>
      </c>
      <c r="H190" s="15">
        <v>0</v>
      </c>
      <c r="I190" s="15">
        <v>2</v>
      </c>
      <c r="J190" s="15">
        <v>139</v>
      </c>
      <c r="K190" s="15">
        <v>2</v>
      </c>
      <c r="L190" s="15">
        <v>12</v>
      </c>
      <c r="M190" s="15">
        <v>3</v>
      </c>
      <c r="N190" s="15">
        <v>62</v>
      </c>
      <c r="O190" s="15">
        <v>0</v>
      </c>
      <c r="P190" s="15">
        <v>60</v>
      </c>
    </row>
    <row r="191" spans="1:16" x14ac:dyDescent="0.25">
      <c r="A191" s="15" t="s">
        <v>94</v>
      </c>
      <c r="B191" s="15" t="s">
        <v>133</v>
      </c>
      <c r="C191" s="15" t="s">
        <v>214</v>
      </c>
      <c r="D191" s="15">
        <v>57</v>
      </c>
      <c r="E191" s="15">
        <v>36</v>
      </c>
      <c r="F191" s="15">
        <v>21</v>
      </c>
      <c r="H191" s="15">
        <v>0</v>
      </c>
      <c r="I191" s="15">
        <v>0</v>
      </c>
      <c r="J191" s="15">
        <v>36</v>
      </c>
      <c r="K191" s="15">
        <v>0</v>
      </c>
      <c r="L191" s="15">
        <v>15</v>
      </c>
      <c r="M191" s="15">
        <v>0</v>
      </c>
      <c r="N191" s="15">
        <v>21</v>
      </c>
      <c r="O191" s="15">
        <v>0</v>
      </c>
      <c r="P191" s="15">
        <v>0</v>
      </c>
    </row>
    <row r="192" spans="1:16" x14ac:dyDescent="0.25">
      <c r="A192" s="15" t="s">
        <v>94</v>
      </c>
      <c r="B192" s="15" t="s">
        <v>134</v>
      </c>
      <c r="C192" s="15" t="s">
        <v>213</v>
      </c>
      <c r="D192" s="15">
        <v>138</v>
      </c>
      <c r="E192" s="15">
        <v>86</v>
      </c>
      <c r="F192" s="15">
        <v>52</v>
      </c>
      <c r="H192" s="15">
        <v>5</v>
      </c>
      <c r="I192" s="15">
        <v>0</v>
      </c>
      <c r="J192" s="15">
        <v>81</v>
      </c>
      <c r="K192" s="15">
        <v>35</v>
      </c>
      <c r="L192" s="15">
        <v>11</v>
      </c>
      <c r="M192" s="15">
        <v>0</v>
      </c>
      <c r="N192" s="15">
        <v>12</v>
      </c>
      <c r="O192" s="15">
        <v>0</v>
      </c>
      <c r="P192" s="15">
        <v>23</v>
      </c>
    </row>
    <row r="193" spans="1:16" x14ac:dyDescent="0.25">
      <c r="A193" s="15" t="s">
        <v>94</v>
      </c>
      <c r="B193" s="15" t="s">
        <v>134</v>
      </c>
      <c r="C193" s="15" t="s">
        <v>212</v>
      </c>
      <c r="D193" s="15">
        <v>90</v>
      </c>
      <c r="E193" s="15">
        <v>49</v>
      </c>
      <c r="F193" s="15">
        <v>41</v>
      </c>
      <c r="H193" s="15">
        <v>1</v>
      </c>
      <c r="I193" s="15">
        <v>0</v>
      </c>
      <c r="J193" s="15">
        <v>48</v>
      </c>
      <c r="K193" s="15">
        <v>9</v>
      </c>
      <c r="L193" s="15">
        <v>1</v>
      </c>
      <c r="M193" s="15">
        <v>0</v>
      </c>
      <c r="N193" s="15">
        <v>16</v>
      </c>
      <c r="O193" s="15">
        <v>0</v>
      </c>
      <c r="P193" s="15">
        <v>22</v>
      </c>
    </row>
    <row r="194" spans="1:16" x14ac:dyDescent="0.25">
      <c r="A194" s="15" t="s">
        <v>94</v>
      </c>
      <c r="B194" s="15" t="s">
        <v>134</v>
      </c>
      <c r="C194" s="15" t="s">
        <v>211</v>
      </c>
      <c r="D194" s="15">
        <v>39</v>
      </c>
      <c r="E194" s="15">
        <v>31</v>
      </c>
      <c r="F194" s="15">
        <v>8</v>
      </c>
      <c r="H194" s="15">
        <v>0</v>
      </c>
      <c r="I194" s="15">
        <v>0</v>
      </c>
      <c r="J194" s="15">
        <v>31</v>
      </c>
      <c r="K194" s="15">
        <v>2</v>
      </c>
      <c r="L194" s="15">
        <v>13</v>
      </c>
      <c r="M194" s="15">
        <v>0</v>
      </c>
      <c r="N194" s="15">
        <v>6</v>
      </c>
      <c r="O194" s="15">
        <v>1</v>
      </c>
      <c r="P194" s="15">
        <v>9</v>
      </c>
    </row>
    <row r="195" spans="1:16" x14ac:dyDescent="0.25">
      <c r="A195" s="15" t="s">
        <v>94</v>
      </c>
      <c r="B195" s="15" t="s">
        <v>135</v>
      </c>
      <c r="C195" s="15">
        <v>1</v>
      </c>
      <c r="D195" s="15">
        <v>149</v>
      </c>
      <c r="E195" s="15">
        <v>120</v>
      </c>
      <c r="F195" s="15">
        <v>29</v>
      </c>
      <c r="H195" s="15">
        <v>0</v>
      </c>
      <c r="I195" s="15">
        <v>0</v>
      </c>
      <c r="J195" s="15">
        <v>120</v>
      </c>
      <c r="K195" s="15">
        <v>2</v>
      </c>
      <c r="L195" s="15">
        <v>14</v>
      </c>
      <c r="M195" s="15">
        <v>0</v>
      </c>
      <c r="N195" s="15">
        <v>60</v>
      </c>
      <c r="O195" s="15">
        <v>0</v>
      </c>
      <c r="P195" s="15">
        <v>44</v>
      </c>
    </row>
    <row r="196" spans="1:16" x14ac:dyDescent="0.25">
      <c r="A196" s="15" t="s">
        <v>94</v>
      </c>
      <c r="B196" s="15" t="s">
        <v>20</v>
      </c>
      <c r="C196" s="15" t="s">
        <v>205</v>
      </c>
      <c r="D196" s="15">
        <v>334</v>
      </c>
      <c r="E196" s="15">
        <v>221</v>
      </c>
      <c r="F196" s="15">
        <v>113</v>
      </c>
      <c r="H196" s="15">
        <v>1</v>
      </c>
      <c r="I196" s="15">
        <v>3</v>
      </c>
      <c r="J196" s="15">
        <v>217</v>
      </c>
      <c r="K196" s="15">
        <v>2</v>
      </c>
      <c r="L196" s="15">
        <v>25</v>
      </c>
      <c r="M196" s="15">
        <v>2</v>
      </c>
      <c r="N196" s="15">
        <v>122</v>
      </c>
      <c r="O196" s="15">
        <v>13</v>
      </c>
      <c r="P196" s="15">
        <v>53</v>
      </c>
    </row>
    <row r="197" spans="1:16" x14ac:dyDescent="0.25">
      <c r="A197" s="15" t="s">
        <v>94</v>
      </c>
      <c r="B197" s="15" t="s">
        <v>20</v>
      </c>
      <c r="C197" s="15" t="s">
        <v>204</v>
      </c>
      <c r="D197" s="15">
        <v>170</v>
      </c>
      <c r="E197" s="15">
        <v>126</v>
      </c>
      <c r="F197" s="15">
        <v>44</v>
      </c>
      <c r="H197" s="15">
        <v>2</v>
      </c>
      <c r="I197" s="15">
        <v>0</v>
      </c>
      <c r="J197" s="15">
        <v>124</v>
      </c>
      <c r="K197" s="15">
        <v>16</v>
      </c>
      <c r="L197" s="15">
        <v>15</v>
      </c>
      <c r="M197" s="15">
        <v>0</v>
      </c>
      <c r="N197" s="15">
        <v>55</v>
      </c>
      <c r="O197" s="15">
        <v>0</v>
      </c>
      <c r="P197" s="15">
        <v>38</v>
      </c>
    </row>
    <row r="198" spans="1:16" x14ac:dyDescent="0.25">
      <c r="A198" s="15" t="s">
        <v>94</v>
      </c>
      <c r="B198" s="15" t="s">
        <v>21</v>
      </c>
      <c r="C198" s="15">
        <v>1</v>
      </c>
      <c r="D198" s="15">
        <v>211</v>
      </c>
      <c r="E198" s="15">
        <v>150</v>
      </c>
      <c r="F198" s="15">
        <v>61</v>
      </c>
      <c r="H198" s="15">
        <v>1</v>
      </c>
      <c r="I198" s="15">
        <v>0</v>
      </c>
      <c r="J198" s="15">
        <v>149</v>
      </c>
      <c r="K198" s="15">
        <v>105</v>
      </c>
      <c r="L198" s="15">
        <v>2</v>
      </c>
      <c r="M198" s="15">
        <v>1</v>
      </c>
      <c r="N198" s="15">
        <v>33</v>
      </c>
      <c r="O198" s="15">
        <v>0</v>
      </c>
      <c r="P198" s="15">
        <v>8</v>
      </c>
    </row>
    <row r="199" spans="1:16" x14ac:dyDescent="0.25">
      <c r="A199" s="15" t="s">
        <v>94</v>
      </c>
      <c r="B199" s="15" t="s">
        <v>22</v>
      </c>
      <c r="C199" s="15" t="s">
        <v>201</v>
      </c>
      <c r="D199" s="15">
        <v>194</v>
      </c>
      <c r="E199" s="15">
        <v>128</v>
      </c>
      <c r="F199" s="15">
        <v>66</v>
      </c>
      <c r="H199" s="15">
        <v>0</v>
      </c>
      <c r="I199" s="15">
        <v>1</v>
      </c>
      <c r="J199" s="15">
        <v>127</v>
      </c>
      <c r="K199" s="15">
        <v>3</v>
      </c>
      <c r="L199" s="15">
        <v>32</v>
      </c>
      <c r="M199" s="15">
        <v>1</v>
      </c>
      <c r="N199" s="15">
        <v>28</v>
      </c>
      <c r="O199" s="15">
        <v>0</v>
      </c>
      <c r="P199" s="15">
        <v>63</v>
      </c>
    </row>
    <row r="200" spans="1:16" x14ac:dyDescent="0.25">
      <c r="A200" s="15" t="s">
        <v>94</v>
      </c>
      <c r="B200" s="15" t="s">
        <v>22</v>
      </c>
      <c r="C200" s="15" t="s">
        <v>200</v>
      </c>
      <c r="D200" s="15">
        <v>43</v>
      </c>
      <c r="E200" s="15">
        <v>29</v>
      </c>
      <c r="F200" s="15">
        <v>14</v>
      </c>
      <c r="H200" s="15">
        <v>0</v>
      </c>
      <c r="I200" s="15">
        <v>0</v>
      </c>
      <c r="J200" s="15">
        <v>29</v>
      </c>
      <c r="K200" s="15">
        <v>0</v>
      </c>
      <c r="L200" s="15">
        <v>15</v>
      </c>
      <c r="M200" s="15">
        <v>0</v>
      </c>
      <c r="N200" s="15">
        <v>3</v>
      </c>
      <c r="O200" s="15">
        <v>0</v>
      </c>
      <c r="P200" s="15">
        <v>11</v>
      </c>
    </row>
    <row r="201" spans="1:16" x14ac:dyDescent="0.25">
      <c r="A201" s="15" t="s">
        <v>95</v>
      </c>
      <c r="B201" s="15" t="s">
        <v>23</v>
      </c>
      <c r="C201" s="15" t="s">
        <v>199</v>
      </c>
      <c r="D201" s="15">
        <v>277</v>
      </c>
      <c r="E201" s="15">
        <v>220</v>
      </c>
      <c r="F201" s="15">
        <v>57</v>
      </c>
      <c r="H201" s="15">
        <v>0</v>
      </c>
      <c r="I201" s="15">
        <v>2</v>
      </c>
      <c r="J201" s="15">
        <v>218</v>
      </c>
      <c r="K201" s="15">
        <v>2</v>
      </c>
      <c r="L201" s="15">
        <v>13</v>
      </c>
      <c r="M201" s="15">
        <v>2</v>
      </c>
      <c r="N201" s="15">
        <v>80</v>
      </c>
      <c r="O201" s="15">
        <v>2</v>
      </c>
      <c r="P201" s="15">
        <v>119</v>
      </c>
    </row>
    <row r="202" spans="1:16" x14ac:dyDescent="0.25">
      <c r="A202" s="15" t="s">
        <v>95</v>
      </c>
      <c r="B202" s="15" t="s">
        <v>23</v>
      </c>
      <c r="C202" s="15" t="s">
        <v>198</v>
      </c>
      <c r="D202" s="15">
        <v>217</v>
      </c>
      <c r="E202" s="15">
        <v>164</v>
      </c>
      <c r="F202" s="15">
        <v>53</v>
      </c>
      <c r="H202" s="15">
        <v>0</v>
      </c>
      <c r="I202" s="15">
        <v>2</v>
      </c>
      <c r="J202" s="15">
        <v>162</v>
      </c>
      <c r="K202" s="15">
        <v>0</v>
      </c>
      <c r="L202" s="15">
        <v>27</v>
      </c>
      <c r="M202" s="15">
        <v>0</v>
      </c>
      <c r="N202" s="15">
        <v>74</v>
      </c>
      <c r="O202" s="15">
        <v>0</v>
      </c>
      <c r="P202" s="15">
        <v>61</v>
      </c>
    </row>
    <row r="203" spans="1:16" x14ac:dyDescent="0.25">
      <c r="A203" s="15" t="s">
        <v>95</v>
      </c>
      <c r="B203" s="15" t="s">
        <v>24</v>
      </c>
      <c r="C203" s="15" t="s">
        <v>197</v>
      </c>
      <c r="D203" s="15">
        <v>1240</v>
      </c>
      <c r="E203" s="15">
        <v>928</v>
      </c>
      <c r="F203" s="15">
        <v>312</v>
      </c>
      <c r="H203" s="15">
        <v>10</v>
      </c>
      <c r="I203" s="15">
        <v>0</v>
      </c>
      <c r="J203" s="15">
        <v>918</v>
      </c>
      <c r="K203" s="15">
        <v>5</v>
      </c>
      <c r="L203" s="15">
        <v>26</v>
      </c>
      <c r="M203" s="15">
        <v>6</v>
      </c>
      <c r="N203" s="15">
        <v>390</v>
      </c>
      <c r="O203" s="15">
        <v>3</v>
      </c>
      <c r="P203" s="15">
        <v>488</v>
      </c>
    </row>
    <row r="204" spans="1:16" x14ac:dyDescent="0.25">
      <c r="A204" s="15" t="s">
        <v>95</v>
      </c>
      <c r="B204" s="15" t="s">
        <v>24</v>
      </c>
      <c r="C204" s="15" t="s">
        <v>196</v>
      </c>
      <c r="D204" s="15">
        <v>127</v>
      </c>
      <c r="E204" s="15">
        <v>103</v>
      </c>
      <c r="F204" s="15">
        <v>24</v>
      </c>
      <c r="H204" s="15">
        <v>0</v>
      </c>
      <c r="I204" s="15">
        <v>2</v>
      </c>
      <c r="J204" s="15">
        <v>101</v>
      </c>
      <c r="K204" s="15">
        <v>0</v>
      </c>
      <c r="L204" s="15">
        <v>3</v>
      </c>
      <c r="M204" s="15">
        <v>2</v>
      </c>
      <c r="N204" s="15">
        <v>51</v>
      </c>
      <c r="O204" s="15">
        <v>1</v>
      </c>
      <c r="P204" s="15">
        <v>44</v>
      </c>
    </row>
    <row r="205" spans="1:16" x14ac:dyDescent="0.25">
      <c r="A205" s="15" t="s">
        <v>95</v>
      </c>
      <c r="B205" s="15" t="s">
        <v>24</v>
      </c>
      <c r="C205" s="15" t="s">
        <v>194</v>
      </c>
      <c r="D205" s="15">
        <v>183</v>
      </c>
      <c r="E205" s="15">
        <v>137</v>
      </c>
      <c r="F205" s="15">
        <v>46</v>
      </c>
      <c r="H205" s="15">
        <v>0</v>
      </c>
      <c r="I205" s="15">
        <v>0</v>
      </c>
      <c r="J205" s="15">
        <v>137</v>
      </c>
      <c r="K205" s="15">
        <v>4</v>
      </c>
      <c r="L205" s="15">
        <v>9</v>
      </c>
      <c r="M205" s="15">
        <v>0</v>
      </c>
      <c r="N205" s="15">
        <v>67</v>
      </c>
      <c r="O205" s="15">
        <v>0</v>
      </c>
      <c r="P205" s="15">
        <v>57</v>
      </c>
    </row>
    <row r="206" spans="1:16" x14ac:dyDescent="0.25">
      <c r="A206" s="15" t="s">
        <v>95</v>
      </c>
      <c r="B206" s="15" t="s">
        <v>24</v>
      </c>
      <c r="C206" s="15" t="s">
        <v>193</v>
      </c>
      <c r="D206" s="15">
        <v>53</v>
      </c>
      <c r="E206" s="15">
        <v>45</v>
      </c>
      <c r="F206" s="15">
        <v>8</v>
      </c>
      <c r="H206" s="15">
        <v>0</v>
      </c>
      <c r="I206" s="15">
        <v>0</v>
      </c>
      <c r="J206" s="15">
        <v>45</v>
      </c>
      <c r="K206" s="15">
        <v>1</v>
      </c>
      <c r="L206" s="15">
        <v>0</v>
      </c>
      <c r="M206" s="15">
        <v>3</v>
      </c>
      <c r="N206" s="15">
        <v>10</v>
      </c>
      <c r="O206" s="15">
        <v>0</v>
      </c>
      <c r="P206" s="15">
        <v>31</v>
      </c>
    </row>
    <row r="207" spans="1:16" x14ac:dyDescent="0.25">
      <c r="A207" s="15" t="s">
        <v>95</v>
      </c>
      <c r="B207" s="15" t="s">
        <v>24</v>
      </c>
      <c r="C207" s="15" t="s">
        <v>195</v>
      </c>
      <c r="D207" s="15">
        <v>266</v>
      </c>
      <c r="E207" s="15">
        <v>216</v>
      </c>
      <c r="F207" s="15">
        <v>50</v>
      </c>
      <c r="H207" s="15">
        <v>0</v>
      </c>
      <c r="I207" s="15">
        <v>5</v>
      </c>
      <c r="J207" s="15">
        <v>211</v>
      </c>
      <c r="K207" s="15">
        <v>1</v>
      </c>
      <c r="L207" s="15">
        <v>12</v>
      </c>
      <c r="M207" s="15">
        <v>6</v>
      </c>
      <c r="N207" s="15">
        <v>104</v>
      </c>
      <c r="O207" s="15">
        <v>0</v>
      </c>
      <c r="P207" s="15">
        <v>88</v>
      </c>
    </row>
    <row r="208" spans="1:16" x14ac:dyDescent="0.25">
      <c r="A208" s="15" t="s">
        <v>95</v>
      </c>
      <c r="B208" s="15" t="s">
        <v>24</v>
      </c>
      <c r="C208" s="15" t="s">
        <v>192</v>
      </c>
      <c r="D208" s="15">
        <v>67</v>
      </c>
      <c r="E208" s="15">
        <v>56</v>
      </c>
      <c r="F208" s="15">
        <v>11</v>
      </c>
      <c r="H208" s="15">
        <v>0</v>
      </c>
      <c r="I208" s="15">
        <v>0</v>
      </c>
      <c r="J208" s="15">
        <v>56</v>
      </c>
      <c r="K208" s="15">
        <v>0</v>
      </c>
      <c r="L208" s="15">
        <v>4</v>
      </c>
      <c r="M208" s="15">
        <v>0</v>
      </c>
      <c r="N208" s="15">
        <v>27</v>
      </c>
      <c r="O208" s="15">
        <v>0</v>
      </c>
      <c r="P208" s="15">
        <v>25</v>
      </c>
    </row>
    <row r="209" spans="1:16" x14ac:dyDescent="0.25">
      <c r="A209" s="15" t="s">
        <v>95</v>
      </c>
      <c r="B209" s="15" t="s">
        <v>25</v>
      </c>
      <c r="C209" s="15" t="s">
        <v>191</v>
      </c>
      <c r="D209" s="15">
        <v>842</v>
      </c>
      <c r="E209" s="15">
        <v>634</v>
      </c>
      <c r="F209" s="15">
        <v>208</v>
      </c>
      <c r="H209" s="15">
        <v>8</v>
      </c>
      <c r="I209" s="15">
        <v>3</v>
      </c>
      <c r="J209" s="15">
        <v>623</v>
      </c>
      <c r="K209" s="15">
        <v>45</v>
      </c>
      <c r="L209" s="15">
        <v>104</v>
      </c>
      <c r="M209" s="15">
        <v>13</v>
      </c>
      <c r="N209" s="15">
        <v>159</v>
      </c>
      <c r="O209" s="15">
        <v>11</v>
      </c>
      <c r="P209" s="15">
        <v>291</v>
      </c>
    </row>
    <row r="210" spans="1:16" x14ac:dyDescent="0.25">
      <c r="A210" s="15" t="s">
        <v>95</v>
      </c>
      <c r="B210" s="15" t="s">
        <v>25</v>
      </c>
      <c r="C210" s="15" t="s">
        <v>190</v>
      </c>
      <c r="D210" s="15">
        <v>726</v>
      </c>
      <c r="E210" s="15">
        <v>562</v>
      </c>
      <c r="F210" s="15">
        <v>164</v>
      </c>
      <c r="H210" s="15">
        <v>2</v>
      </c>
      <c r="I210" s="15">
        <v>5</v>
      </c>
      <c r="J210" s="15">
        <v>555</v>
      </c>
      <c r="K210" s="15">
        <v>24</v>
      </c>
      <c r="L210" s="15">
        <v>95</v>
      </c>
      <c r="M210" s="15">
        <v>20</v>
      </c>
      <c r="N210" s="15">
        <v>121</v>
      </c>
      <c r="O210" s="15">
        <v>2</v>
      </c>
      <c r="P210" s="15">
        <v>293</v>
      </c>
    </row>
    <row r="211" spans="1:16" x14ac:dyDescent="0.25">
      <c r="A211" s="15" t="s">
        <v>95</v>
      </c>
      <c r="B211" s="15" t="s">
        <v>25</v>
      </c>
      <c r="C211" s="15" t="s">
        <v>189</v>
      </c>
      <c r="D211" s="15">
        <v>335</v>
      </c>
      <c r="E211" s="15">
        <v>240</v>
      </c>
      <c r="F211" s="15">
        <v>95</v>
      </c>
      <c r="H211" s="15">
        <v>0</v>
      </c>
      <c r="I211" s="15">
        <v>3</v>
      </c>
      <c r="J211" s="15">
        <v>237</v>
      </c>
      <c r="K211" s="15">
        <v>0</v>
      </c>
      <c r="L211" s="15">
        <v>28</v>
      </c>
      <c r="M211" s="15">
        <v>25</v>
      </c>
      <c r="N211" s="15">
        <v>46</v>
      </c>
      <c r="O211" s="15">
        <v>1</v>
      </c>
      <c r="P211" s="15">
        <v>137</v>
      </c>
    </row>
    <row r="212" spans="1:16" x14ac:dyDescent="0.25">
      <c r="A212" s="15" t="s">
        <v>95</v>
      </c>
      <c r="B212" s="15" t="s">
        <v>25</v>
      </c>
      <c r="C212" s="15" t="s">
        <v>188</v>
      </c>
      <c r="D212" s="15">
        <v>144</v>
      </c>
      <c r="E212" s="15">
        <v>118</v>
      </c>
      <c r="F212" s="15">
        <v>26</v>
      </c>
      <c r="H212" s="15">
        <v>2</v>
      </c>
      <c r="I212" s="15">
        <v>1</v>
      </c>
      <c r="J212" s="15">
        <v>115</v>
      </c>
      <c r="K212" s="15">
        <v>5</v>
      </c>
      <c r="L212" s="15">
        <v>9</v>
      </c>
      <c r="M212" s="15">
        <v>4</v>
      </c>
      <c r="N212" s="15">
        <v>9</v>
      </c>
      <c r="O212" s="15">
        <v>0</v>
      </c>
      <c r="P212" s="15">
        <v>88</v>
      </c>
    </row>
    <row r="213" spans="1:16" x14ac:dyDescent="0.25">
      <c r="A213" s="15" t="s">
        <v>95</v>
      </c>
      <c r="B213" s="15" t="s">
        <v>25</v>
      </c>
      <c r="C213" s="15" t="s">
        <v>187</v>
      </c>
      <c r="D213" s="15">
        <v>121</v>
      </c>
      <c r="E213" s="15">
        <v>109</v>
      </c>
      <c r="F213" s="15">
        <v>12</v>
      </c>
      <c r="H213" s="15">
        <v>0</v>
      </c>
      <c r="I213" s="15">
        <v>1</v>
      </c>
      <c r="J213" s="15">
        <v>108</v>
      </c>
      <c r="K213" s="15">
        <v>0</v>
      </c>
      <c r="L213" s="15">
        <v>10</v>
      </c>
      <c r="M213" s="15">
        <v>1</v>
      </c>
      <c r="N213" s="15">
        <v>21</v>
      </c>
      <c r="O213" s="15">
        <v>0</v>
      </c>
      <c r="P213" s="15">
        <v>76</v>
      </c>
    </row>
    <row r="214" spans="1:16" x14ac:dyDescent="0.25">
      <c r="A214" s="15" t="s">
        <v>95</v>
      </c>
      <c r="B214" s="15" t="s">
        <v>26</v>
      </c>
      <c r="C214" s="15" t="s">
        <v>186</v>
      </c>
      <c r="D214" s="15">
        <v>266</v>
      </c>
      <c r="E214" s="15">
        <v>196</v>
      </c>
      <c r="F214" s="15">
        <v>70</v>
      </c>
      <c r="H214" s="15">
        <v>0</v>
      </c>
      <c r="I214" s="15">
        <v>2</v>
      </c>
      <c r="J214" s="15">
        <v>194</v>
      </c>
      <c r="K214" s="15">
        <v>0</v>
      </c>
      <c r="L214" s="15">
        <v>18</v>
      </c>
      <c r="M214" s="15">
        <v>6</v>
      </c>
      <c r="N214" s="15">
        <v>109</v>
      </c>
      <c r="O214" s="15">
        <v>0</v>
      </c>
      <c r="P214" s="15">
        <v>61</v>
      </c>
    </row>
    <row r="215" spans="1:16" x14ac:dyDescent="0.25">
      <c r="A215" s="15" t="s">
        <v>95</v>
      </c>
      <c r="B215" s="15" t="s">
        <v>26</v>
      </c>
      <c r="C215" s="15" t="s">
        <v>185</v>
      </c>
      <c r="D215" s="15">
        <v>114</v>
      </c>
      <c r="E215" s="15">
        <v>81</v>
      </c>
      <c r="F215" s="15">
        <v>33</v>
      </c>
      <c r="H215" s="15">
        <v>0</v>
      </c>
      <c r="I215" s="15">
        <v>0</v>
      </c>
      <c r="J215" s="15">
        <v>81</v>
      </c>
      <c r="K215" s="15">
        <v>1</v>
      </c>
      <c r="L215" s="15">
        <v>7</v>
      </c>
      <c r="M215" s="15">
        <v>0</v>
      </c>
      <c r="N215" s="15">
        <v>48</v>
      </c>
      <c r="O215" s="15">
        <v>1</v>
      </c>
      <c r="P215" s="15">
        <v>24</v>
      </c>
    </row>
    <row r="216" spans="1:16" x14ac:dyDescent="0.25">
      <c r="A216" s="15" t="s">
        <v>95</v>
      </c>
      <c r="B216" s="15" t="s">
        <v>26</v>
      </c>
      <c r="C216" s="15" t="s">
        <v>184</v>
      </c>
      <c r="D216" s="15">
        <v>105</v>
      </c>
      <c r="E216" s="15">
        <v>76</v>
      </c>
      <c r="F216" s="15">
        <v>29</v>
      </c>
      <c r="H216" s="15">
        <v>0</v>
      </c>
      <c r="I216" s="15">
        <v>0</v>
      </c>
      <c r="J216" s="15">
        <v>76</v>
      </c>
      <c r="K216" s="15">
        <v>0</v>
      </c>
      <c r="L216" s="15">
        <v>10</v>
      </c>
      <c r="M216" s="15">
        <v>4</v>
      </c>
      <c r="N216" s="15">
        <v>49</v>
      </c>
      <c r="O216" s="15">
        <v>0</v>
      </c>
      <c r="P216" s="15">
        <v>13</v>
      </c>
    </row>
    <row r="217" spans="1:16" x14ac:dyDescent="0.25">
      <c r="A217" s="15" t="s">
        <v>95</v>
      </c>
      <c r="B217" s="15" t="s">
        <v>26</v>
      </c>
      <c r="C217" s="15" t="s">
        <v>183</v>
      </c>
      <c r="D217" s="15">
        <v>92</v>
      </c>
      <c r="E217" s="15">
        <v>70</v>
      </c>
      <c r="F217" s="15">
        <v>22</v>
      </c>
      <c r="H217" s="15">
        <v>0</v>
      </c>
      <c r="I217" s="15">
        <v>0</v>
      </c>
      <c r="J217" s="15">
        <v>70</v>
      </c>
      <c r="K217" s="15">
        <v>0</v>
      </c>
      <c r="L217" s="15">
        <v>3</v>
      </c>
      <c r="M217" s="15">
        <v>2</v>
      </c>
      <c r="N217" s="15">
        <v>58</v>
      </c>
      <c r="O217" s="15">
        <v>0</v>
      </c>
      <c r="P217" s="15">
        <v>7</v>
      </c>
    </row>
    <row r="218" spans="1:16" x14ac:dyDescent="0.25">
      <c r="A218" s="15" t="s">
        <v>95</v>
      </c>
      <c r="B218" s="15" t="s">
        <v>136</v>
      </c>
      <c r="C218" s="15" t="s">
        <v>182</v>
      </c>
      <c r="D218" s="15">
        <v>273</v>
      </c>
      <c r="E218" s="15">
        <v>214</v>
      </c>
      <c r="F218" s="15">
        <v>59</v>
      </c>
      <c r="H218" s="15">
        <v>0</v>
      </c>
      <c r="I218" s="15">
        <v>0</v>
      </c>
      <c r="J218" s="15">
        <v>214</v>
      </c>
      <c r="K218" s="15">
        <v>4</v>
      </c>
      <c r="L218" s="15">
        <v>22</v>
      </c>
      <c r="M218" s="15">
        <v>0</v>
      </c>
      <c r="N218" s="15">
        <v>45</v>
      </c>
      <c r="O218" s="15">
        <v>7</v>
      </c>
      <c r="P218" s="15">
        <v>136</v>
      </c>
    </row>
    <row r="219" spans="1:16" x14ac:dyDescent="0.25">
      <c r="A219" s="15" t="s">
        <v>95</v>
      </c>
      <c r="B219" s="15" t="s">
        <v>136</v>
      </c>
      <c r="C219" s="15" t="s">
        <v>181</v>
      </c>
      <c r="D219" s="15">
        <v>255</v>
      </c>
      <c r="E219" s="15">
        <v>204</v>
      </c>
      <c r="F219" s="15">
        <v>51</v>
      </c>
      <c r="H219" s="15">
        <v>0</v>
      </c>
      <c r="I219" s="15">
        <v>0</v>
      </c>
      <c r="J219" s="15">
        <v>204</v>
      </c>
      <c r="K219" s="15">
        <v>3</v>
      </c>
      <c r="L219" s="15">
        <v>25</v>
      </c>
      <c r="M219" s="15">
        <v>0</v>
      </c>
      <c r="N219" s="15">
        <v>16</v>
      </c>
      <c r="O219" s="15">
        <v>0</v>
      </c>
      <c r="P219" s="15">
        <v>160</v>
      </c>
    </row>
    <row r="220" spans="1:16" x14ac:dyDescent="0.25">
      <c r="A220" s="15" t="s">
        <v>95</v>
      </c>
      <c r="B220" s="15" t="s">
        <v>137</v>
      </c>
      <c r="C220" s="15" t="s">
        <v>180</v>
      </c>
      <c r="D220" s="15">
        <v>982</v>
      </c>
      <c r="E220" s="15">
        <v>837</v>
      </c>
      <c r="F220" s="15">
        <v>145</v>
      </c>
      <c r="H220" s="15">
        <v>5</v>
      </c>
      <c r="I220" s="15">
        <v>0</v>
      </c>
      <c r="J220" s="15">
        <v>832</v>
      </c>
      <c r="K220" s="15">
        <v>6</v>
      </c>
      <c r="L220" s="15">
        <v>108</v>
      </c>
      <c r="M220" s="15">
        <v>7</v>
      </c>
      <c r="N220" s="15">
        <v>396</v>
      </c>
      <c r="O220" s="15">
        <v>6</v>
      </c>
      <c r="P220" s="15">
        <v>309</v>
      </c>
    </row>
    <row r="221" spans="1:16" x14ac:dyDescent="0.25">
      <c r="A221" s="15" t="s">
        <v>95</v>
      </c>
      <c r="B221" s="15" t="s">
        <v>137</v>
      </c>
      <c r="C221" s="15" t="s">
        <v>179</v>
      </c>
      <c r="D221" s="15">
        <v>153</v>
      </c>
      <c r="E221" s="15">
        <v>129</v>
      </c>
      <c r="F221" s="15">
        <v>24</v>
      </c>
      <c r="H221" s="15">
        <v>1</v>
      </c>
      <c r="I221" s="15">
        <v>0</v>
      </c>
      <c r="J221" s="15">
        <v>128</v>
      </c>
      <c r="K221" s="15">
        <v>0</v>
      </c>
      <c r="L221" s="15">
        <v>39</v>
      </c>
      <c r="M221" s="15">
        <v>0</v>
      </c>
      <c r="N221" s="15">
        <v>49</v>
      </c>
      <c r="O221" s="15">
        <v>0</v>
      </c>
      <c r="P221" s="15">
        <v>40</v>
      </c>
    </row>
    <row r="222" spans="1:16" x14ac:dyDescent="0.25">
      <c r="A222" s="15" t="s">
        <v>95</v>
      </c>
      <c r="B222" s="15" t="s">
        <v>137</v>
      </c>
      <c r="C222" s="15" t="s">
        <v>177</v>
      </c>
      <c r="D222" s="15">
        <v>132</v>
      </c>
      <c r="E222" s="15">
        <v>102</v>
      </c>
      <c r="F222" s="15">
        <v>30</v>
      </c>
      <c r="H222" s="15">
        <v>0</v>
      </c>
      <c r="I222" s="15">
        <v>0</v>
      </c>
      <c r="J222" s="15">
        <v>102</v>
      </c>
      <c r="K222" s="15">
        <v>0</v>
      </c>
      <c r="L222" s="15">
        <v>9</v>
      </c>
      <c r="M222" s="15">
        <v>0</v>
      </c>
      <c r="N222" s="15">
        <v>68</v>
      </c>
      <c r="O222" s="15">
        <v>0</v>
      </c>
      <c r="P222" s="15">
        <v>25</v>
      </c>
    </row>
    <row r="223" spans="1:16" x14ac:dyDescent="0.25">
      <c r="A223" s="15" t="s">
        <v>95</v>
      </c>
      <c r="B223" s="15" t="s">
        <v>137</v>
      </c>
      <c r="C223" s="15" t="s">
        <v>176</v>
      </c>
      <c r="D223" s="15">
        <v>136</v>
      </c>
      <c r="E223" s="15">
        <v>114</v>
      </c>
      <c r="F223" s="15">
        <v>22</v>
      </c>
      <c r="H223" s="15">
        <v>0</v>
      </c>
      <c r="I223" s="15">
        <v>0</v>
      </c>
      <c r="J223" s="15">
        <v>114</v>
      </c>
      <c r="K223" s="15">
        <v>5</v>
      </c>
      <c r="L223" s="15">
        <v>9</v>
      </c>
      <c r="M223" s="15">
        <v>0</v>
      </c>
      <c r="N223" s="15">
        <v>72</v>
      </c>
      <c r="O223" s="15">
        <v>0</v>
      </c>
      <c r="P223" s="15">
        <v>28</v>
      </c>
    </row>
    <row r="224" spans="1:16" x14ac:dyDescent="0.25">
      <c r="A224" s="15" t="s">
        <v>95</v>
      </c>
      <c r="B224" s="15" t="s">
        <v>137</v>
      </c>
      <c r="C224" s="15" t="s">
        <v>175</v>
      </c>
      <c r="D224" s="15">
        <v>134</v>
      </c>
      <c r="E224" s="15">
        <v>100</v>
      </c>
      <c r="F224" s="15">
        <v>34</v>
      </c>
      <c r="H224" s="15">
        <v>0</v>
      </c>
      <c r="I224" s="15">
        <v>0</v>
      </c>
      <c r="J224" s="15">
        <v>100</v>
      </c>
      <c r="K224" s="15">
        <v>0</v>
      </c>
      <c r="L224" s="15">
        <v>7</v>
      </c>
      <c r="M224" s="15">
        <v>0</v>
      </c>
      <c r="N224" s="15">
        <v>54</v>
      </c>
      <c r="O224" s="15">
        <v>0</v>
      </c>
      <c r="P224" s="15">
        <v>39</v>
      </c>
    </row>
    <row r="225" spans="1:16" x14ac:dyDescent="0.25">
      <c r="A225" s="15" t="s">
        <v>95</v>
      </c>
      <c r="B225" s="15" t="s">
        <v>137</v>
      </c>
      <c r="C225" s="15" t="s">
        <v>178</v>
      </c>
      <c r="D225" s="15">
        <v>72</v>
      </c>
      <c r="E225" s="15">
        <v>63</v>
      </c>
      <c r="F225" s="15">
        <v>9</v>
      </c>
      <c r="H225" s="15">
        <v>0</v>
      </c>
      <c r="I225" s="15">
        <v>0</v>
      </c>
      <c r="J225" s="15">
        <v>63</v>
      </c>
      <c r="K225" s="15">
        <v>9</v>
      </c>
      <c r="L225" s="15">
        <v>11</v>
      </c>
      <c r="M225" s="15">
        <v>0</v>
      </c>
      <c r="N225" s="15">
        <v>25</v>
      </c>
      <c r="O225" s="15">
        <v>0</v>
      </c>
      <c r="P225" s="15">
        <v>18</v>
      </c>
    </row>
    <row r="226" spans="1:16" x14ac:dyDescent="0.25">
      <c r="A226" s="15" t="s">
        <v>96</v>
      </c>
      <c r="B226" s="15" t="s">
        <v>138</v>
      </c>
      <c r="C226" s="15" t="s">
        <v>174</v>
      </c>
      <c r="D226" s="15">
        <v>225</v>
      </c>
      <c r="E226" s="15">
        <v>158</v>
      </c>
      <c r="F226" s="15">
        <v>67</v>
      </c>
      <c r="H226" s="15">
        <v>1</v>
      </c>
      <c r="I226" s="15">
        <v>3</v>
      </c>
      <c r="J226" s="15">
        <v>154</v>
      </c>
      <c r="K226" s="15">
        <v>2</v>
      </c>
      <c r="L226" s="15">
        <v>44</v>
      </c>
      <c r="M226" s="15">
        <v>17</v>
      </c>
      <c r="N226" s="15">
        <v>38</v>
      </c>
      <c r="O226" s="15">
        <v>1</v>
      </c>
      <c r="P226" s="15">
        <v>52</v>
      </c>
    </row>
    <row r="227" spans="1:16" x14ac:dyDescent="0.25">
      <c r="A227" s="15" t="s">
        <v>96</v>
      </c>
      <c r="B227" s="15" t="s">
        <v>138</v>
      </c>
      <c r="C227" s="15" t="s">
        <v>173</v>
      </c>
      <c r="D227" s="15">
        <v>142</v>
      </c>
      <c r="E227" s="15">
        <v>97</v>
      </c>
      <c r="F227" s="15">
        <v>45</v>
      </c>
      <c r="H227" s="15">
        <v>1</v>
      </c>
      <c r="I227" s="15">
        <v>1</v>
      </c>
      <c r="J227" s="15">
        <v>95</v>
      </c>
      <c r="K227" s="15">
        <v>1</v>
      </c>
      <c r="L227" s="15">
        <v>25</v>
      </c>
      <c r="M227" s="15">
        <v>1</v>
      </c>
      <c r="N227" s="15">
        <v>34</v>
      </c>
      <c r="O227" s="15">
        <v>0</v>
      </c>
      <c r="P227" s="15">
        <v>34</v>
      </c>
    </row>
    <row r="228" spans="1:16" x14ac:dyDescent="0.25">
      <c r="A228" s="15" t="s">
        <v>96</v>
      </c>
      <c r="B228" s="15" t="s">
        <v>138</v>
      </c>
      <c r="C228" s="15" t="s">
        <v>172</v>
      </c>
      <c r="D228" s="15">
        <v>287</v>
      </c>
      <c r="E228" s="15">
        <v>162</v>
      </c>
      <c r="F228" s="15">
        <v>125</v>
      </c>
      <c r="H228" s="15">
        <v>2</v>
      </c>
      <c r="I228" s="15">
        <v>2</v>
      </c>
      <c r="J228" s="15">
        <v>158</v>
      </c>
      <c r="K228" s="15">
        <v>5</v>
      </c>
      <c r="L228" s="15">
        <v>69</v>
      </c>
      <c r="M228" s="15">
        <v>1</v>
      </c>
      <c r="N228" s="15">
        <v>23</v>
      </c>
      <c r="O228" s="15">
        <v>1</v>
      </c>
      <c r="P228" s="15">
        <v>59</v>
      </c>
    </row>
    <row r="229" spans="1:16" x14ac:dyDescent="0.25">
      <c r="A229" s="15" t="s">
        <v>96</v>
      </c>
      <c r="B229" s="15" t="s">
        <v>138</v>
      </c>
      <c r="C229" s="15" t="s">
        <v>171</v>
      </c>
      <c r="D229" s="15">
        <v>241</v>
      </c>
      <c r="E229" s="15">
        <v>144</v>
      </c>
      <c r="F229" s="15">
        <v>97</v>
      </c>
      <c r="H229" s="15">
        <v>1</v>
      </c>
      <c r="I229" s="15">
        <v>3</v>
      </c>
      <c r="J229" s="15">
        <v>140</v>
      </c>
      <c r="K229" s="15">
        <v>1</v>
      </c>
      <c r="L229" s="15">
        <v>41</v>
      </c>
      <c r="M229" s="15">
        <v>3</v>
      </c>
      <c r="N229" s="15">
        <v>47</v>
      </c>
      <c r="O229" s="15">
        <v>2</v>
      </c>
      <c r="P229" s="15">
        <v>46</v>
      </c>
    </row>
    <row r="230" spans="1:16" x14ac:dyDescent="0.25">
      <c r="A230" s="15" t="s">
        <v>96</v>
      </c>
      <c r="B230" s="15" t="s">
        <v>139</v>
      </c>
      <c r="C230" s="15" t="s">
        <v>170</v>
      </c>
      <c r="D230" s="15">
        <v>416</v>
      </c>
      <c r="E230" s="15">
        <v>376</v>
      </c>
      <c r="F230" s="15">
        <v>40</v>
      </c>
      <c r="H230" s="15">
        <v>0</v>
      </c>
      <c r="I230" s="15">
        <v>1</v>
      </c>
      <c r="J230" s="15">
        <v>375</v>
      </c>
      <c r="K230" s="15">
        <v>3</v>
      </c>
      <c r="L230" s="15">
        <v>8</v>
      </c>
      <c r="M230" s="15">
        <v>0</v>
      </c>
      <c r="N230" s="15">
        <v>284</v>
      </c>
      <c r="O230" s="15">
        <v>0</v>
      </c>
      <c r="P230" s="15">
        <v>80</v>
      </c>
    </row>
    <row r="231" spans="1:16" x14ac:dyDescent="0.25">
      <c r="A231" s="15" t="s">
        <v>96</v>
      </c>
      <c r="B231" s="15" t="s">
        <v>140</v>
      </c>
      <c r="C231" s="15" t="s">
        <v>169</v>
      </c>
      <c r="D231" s="15">
        <v>238</v>
      </c>
      <c r="E231" s="15">
        <v>212</v>
      </c>
      <c r="F231" s="15">
        <v>26</v>
      </c>
      <c r="H231" s="15">
        <v>2</v>
      </c>
      <c r="I231" s="15">
        <v>0</v>
      </c>
      <c r="J231" s="15">
        <v>210</v>
      </c>
      <c r="K231" s="15">
        <v>14</v>
      </c>
      <c r="L231" s="15">
        <v>38</v>
      </c>
      <c r="M231" s="15">
        <v>0</v>
      </c>
      <c r="N231" s="15">
        <v>65</v>
      </c>
      <c r="O231" s="15">
        <v>0</v>
      </c>
      <c r="P231" s="15">
        <v>93</v>
      </c>
    </row>
    <row r="232" spans="1:16" x14ac:dyDescent="0.25">
      <c r="A232" s="15" t="s">
        <v>96</v>
      </c>
      <c r="B232" s="15" t="s">
        <v>140</v>
      </c>
      <c r="C232" s="15" t="s">
        <v>168</v>
      </c>
      <c r="D232" s="15">
        <v>265</v>
      </c>
      <c r="E232" s="15">
        <v>209</v>
      </c>
      <c r="F232" s="15">
        <v>56</v>
      </c>
      <c r="H232" s="15">
        <v>0</v>
      </c>
      <c r="I232" s="15">
        <v>3</v>
      </c>
      <c r="J232" s="15">
        <v>206</v>
      </c>
      <c r="K232" s="15">
        <v>4</v>
      </c>
      <c r="L232" s="15">
        <v>69</v>
      </c>
      <c r="M232" s="15">
        <v>0</v>
      </c>
      <c r="N232" s="15">
        <v>50</v>
      </c>
      <c r="O232" s="15">
        <v>0</v>
      </c>
      <c r="P232" s="15">
        <v>83</v>
      </c>
    </row>
    <row r="233" spans="1:16" x14ac:dyDescent="0.25">
      <c r="A233" s="15" t="s">
        <v>96</v>
      </c>
      <c r="B233" s="15" t="s">
        <v>140</v>
      </c>
      <c r="C233" s="15" t="s">
        <v>167</v>
      </c>
      <c r="D233" s="15">
        <v>186</v>
      </c>
      <c r="E233" s="15">
        <v>139</v>
      </c>
      <c r="F233" s="15">
        <v>47</v>
      </c>
      <c r="H233" s="15">
        <v>0</v>
      </c>
      <c r="I233" s="15">
        <v>0</v>
      </c>
      <c r="J233" s="15">
        <v>139</v>
      </c>
      <c r="K233" s="15">
        <v>6</v>
      </c>
      <c r="L233" s="15">
        <v>25</v>
      </c>
      <c r="M233" s="15">
        <v>0</v>
      </c>
      <c r="N233" s="15">
        <v>51</v>
      </c>
      <c r="O233" s="15">
        <v>2</v>
      </c>
      <c r="P233" s="15">
        <v>55</v>
      </c>
    </row>
    <row r="234" spans="1:16" x14ac:dyDescent="0.25">
      <c r="A234" s="15" t="s">
        <v>96</v>
      </c>
      <c r="B234" s="15" t="s">
        <v>141</v>
      </c>
      <c r="C234" s="15" t="s">
        <v>166</v>
      </c>
      <c r="D234" s="15">
        <v>1000</v>
      </c>
      <c r="E234" s="15">
        <v>789</v>
      </c>
      <c r="F234" s="15">
        <v>211</v>
      </c>
      <c r="H234" s="15">
        <v>0</v>
      </c>
      <c r="I234" s="15">
        <v>4</v>
      </c>
      <c r="J234" s="15">
        <v>785</v>
      </c>
      <c r="K234" s="15">
        <v>8</v>
      </c>
      <c r="L234" s="15">
        <v>52</v>
      </c>
      <c r="M234" s="15">
        <v>6</v>
      </c>
      <c r="N234" s="15">
        <v>303</v>
      </c>
      <c r="O234" s="15">
        <v>2</v>
      </c>
      <c r="P234" s="15">
        <v>414</v>
      </c>
    </row>
    <row r="235" spans="1:16" x14ac:dyDescent="0.25">
      <c r="A235" s="15" t="s">
        <v>96</v>
      </c>
      <c r="B235" s="15" t="s">
        <v>141</v>
      </c>
      <c r="C235" s="15" t="s">
        <v>165</v>
      </c>
      <c r="D235" s="15">
        <v>655</v>
      </c>
      <c r="E235" s="15">
        <v>492</v>
      </c>
      <c r="F235" s="15">
        <v>163</v>
      </c>
      <c r="H235" s="15">
        <v>0</v>
      </c>
      <c r="I235" s="15">
        <v>5</v>
      </c>
      <c r="J235" s="15">
        <v>487</v>
      </c>
      <c r="K235" s="15">
        <v>1</v>
      </c>
      <c r="L235" s="15">
        <v>47</v>
      </c>
      <c r="M235" s="15">
        <v>7</v>
      </c>
      <c r="N235" s="15">
        <v>147</v>
      </c>
      <c r="O235" s="15">
        <v>1</v>
      </c>
      <c r="P235" s="15">
        <v>284</v>
      </c>
    </row>
    <row r="236" spans="1:16" x14ac:dyDescent="0.25">
      <c r="A236" s="15" t="s">
        <v>96</v>
      </c>
      <c r="B236" s="15" t="s">
        <v>141</v>
      </c>
      <c r="C236" s="15" t="s">
        <v>164</v>
      </c>
      <c r="D236" s="15">
        <v>378</v>
      </c>
      <c r="E236" s="15">
        <v>285</v>
      </c>
      <c r="F236" s="15">
        <v>93</v>
      </c>
      <c r="H236" s="15">
        <v>0</v>
      </c>
      <c r="I236" s="15">
        <v>12</v>
      </c>
      <c r="J236" s="15">
        <v>273</v>
      </c>
      <c r="K236" s="15">
        <v>3</v>
      </c>
      <c r="L236" s="15">
        <v>16</v>
      </c>
      <c r="M236" s="15">
        <v>2</v>
      </c>
      <c r="N236" s="15">
        <v>87</v>
      </c>
      <c r="O236" s="15">
        <v>2</v>
      </c>
      <c r="P236" s="15">
        <v>163</v>
      </c>
    </row>
    <row r="237" spans="1:16" x14ac:dyDescent="0.25">
      <c r="A237" s="15" t="s">
        <v>96</v>
      </c>
      <c r="B237" s="15" t="s">
        <v>142</v>
      </c>
      <c r="C237" s="15" t="s">
        <v>163</v>
      </c>
      <c r="D237" s="15">
        <v>791</v>
      </c>
      <c r="E237" s="15">
        <v>613</v>
      </c>
      <c r="F237" s="15">
        <v>178</v>
      </c>
      <c r="H237" s="15">
        <v>2</v>
      </c>
      <c r="I237" s="15">
        <v>1</v>
      </c>
      <c r="J237" s="15">
        <v>610</v>
      </c>
      <c r="K237" s="15">
        <v>12</v>
      </c>
      <c r="L237" s="15">
        <v>120</v>
      </c>
      <c r="M237" s="15">
        <v>19</v>
      </c>
      <c r="N237" s="15">
        <v>297</v>
      </c>
      <c r="O237" s="15">
        <v>4</v>
      </c>
      <c r="P237" s="15">
        <v>158</v>
      </c>
    </row>
    <row r="238" spans="1:16" x14ac:dyDescent="0.25">
      <c r="A238" s="15" t="s">
        <v>96</v>
      </c>
      <c r="B238" s="15" t="s">
        <v>142</v>
      </c>
      <c r="C238" s="15" t="s">
        <v>162</v>
      </c>
      <c r="D238" s="15">
        <v>432</v>
      </c>
      <c r="E238" s="15">
        <v>341</v>
      </c>
      <c r="F238" s="15">
        <v>91</v>
      </c>
      <c r="H238" s="15">
        <v>1</v>
      </c>
      <c r="I238" s="15">
        <v>3</v>
      </c>
      <c r="J238" s="15">
        <v>337</v>
      </c>
      <c r="K238" s="15">
        <v>5</v>
      </c>
      <c r="L238" s="15">
        <v>34</v>
      </c>
      <c r="M238" s="15">
        <v>16</v>
      </c>
      <c r="N238" s="15">
        <v>190</v>
      </c>
      <c r="O238" s="15">
        <v>1</v>
      </c>
      <c r="P238" s="15">
        <v>91</v>
      </c>
    </row>
    <row r="239" spans="1:16" x14ac:dyDescent="0.25">
      <c r="A239" s="15" t="s">
        <v>96</v>
      </c>
      <c r="B239" s="15" t="s">
        <v>142</v>
      </c>
      <c r="C239" s="15" t="s">
        <v>161</v>
      </c>
      <c r="D239" s="15">
        <v>481</v>
      </c>
      <c r="E239" s="15">
        <v>384</v>
      </c>
      <c r="F239" s="15">
        <v>97</v>
      </c>
      <c r="H239" s="15">
        <v>5</v>
      </c>
      <c r="I239" s="15">
        <v>3</v>
      </c>
      <c r="J239" s="15">
        <v>376</v>
      </c>
      <c r="K239" s="15">
        <v>3</v>
      </c>
      <c r="L239" s="15">
        <v>59</v>
      </c>
      <c r="M239" s="15">
        <v>13</v>
      </c>
      <c r="N239" s="15">
        <v>160</v>
      </c>
      <c r="O239" s="15">
        <v>0</v>
      </c>
      <c r="P239" s="15">
        <v>141</v>
      </c>
    </row>
  </sheetData>
  <sheetProtection sheet="1" objects="1" scenarios="1"/>
  <sortState ref="A3:M239">
    <sortCondition ref="A3:A239"/>
    <sortCondition ref="B3:B239"/>
    <sortCondition ref="C3:C239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P239"/>
  <sheetViews>
    <sheetView topLeftCell="A55" workbookViewId="0">
      <selection activeCell="K1" sqref="K1:P1"/>
    </sheetView>
  </sheetViews>
  <sheetFormatPr baseColWidth="10" defaultColWidth="9.140625" defaultRowHeight="15" x14ac:dyDescent="0.25"/>
  <cols>
    <col min="1" max="1" width="33.28515625" bestFit="1" customWidth="1"/>
    <col min="2" max="2" width="14.5703125" bestFit="1" customWidth="1"/>
    <col min="3" max="3" width="18.5703125" bestFit="1" customWidth="1"/>
    <col min="4" max="4" width="15" bestFit="1" customWidth="1"/>
    <col min="5" max="5" width="15.28515625" bestFit="1" customWidth="1"/>
    <col min="6" max="6" width="10.85546875" bestFit="1" customWidth="1"/>
    <col min="7" max="7" width="17" bestFit="1" customWidth="1"/>
    <col min="8" max="8" width="6.5703125" bestFit="1" customWidth="1"/>
    <col min="9" max="9" width="5" bestFit="1" customWidth="1"/>
    <col min="10" max="10" width="17.140625" bestFit="1" customWidth="1"/>
    <col min="11" max="11" width="22.85546875" bestFit="1" customWidth="1"/>
    <col min="12" max="12" width="18.5703125" bestFit="1" customWidth="1"/>
    <col min="13" max="13" width="17.28515625" bestFit="1" customWidth="1"/>
    <col min="14" max="14" width="10.28515625" customWidth="1"/>
  </cols>
  <sheetData>
    <row r="1" spans="1:16" x14ac:dyDescent="0.25">
      <c r="K1" t="str">
        <f>Export!K1</f>
        <v>TE ORA API O PORINETIA</v>
      </c>
      <c r="L1" t="str">
        <f>Export!L1</f>
        <v>TAVINI HUIRAATIRA</v>
      </c>
      <c r="M1" t="str">
        <f>Export!M1</f>
        <v>E REO MANAHUNE</v>
      </c>
      <c r="N1" t="str">
        <f>Export!N1</f>
        <v>TAHOERAA HUIRAATIRA</v>
      </c>
      <c r="O1" t="str">
        <f>Export!O1</f>
        <v>DIGNITÉ BONHEUR</v>
      </c>
      <c r="P1" t="str">
        <f>Export!P1</f>
        <v>TAPURA HUIRAATIRA</v>
      </c>
    </row>
    <row r="2" spans="1:16" x14ac:dyDescent="0.25">
      <c r="A2" s="97" t="s">
        <v>0</v>
      </c>
      <c r="B2" s="97" t="s">
        <v>1</v>
      </c>
      <c r="C2" s="97" t="s">
        <v>2</v>
      </c>
      <c r="D2" s="97" t="s">
        <v>154</v>
      </c>
      <c r="E2" s="97" t="s">
        <v>155</v>
      </c>
      <c r="F2" s="97" t="s">
        <v>72</v>
      </c>
      <c r="G2" s="97" t="s">
        <v>73</v>
      </c>
      <c r="H2" s="97" t="s">
        <v>156</v>
      </c>
      <c r="I2" s="97" t="s">
        <v>157</v>
      </c>
      <c r="J2" s="97" t="s">
        <v>158</v>
      </c>
      <c r="K2" s="97" t="s">
        <v>159</v>
      </c>
      <c r="L2" s="97" t="s">
        <v>159</v>
      </c>
      <c r="M2" s="97" t="s">
        <v>159</v>
      </c>
      <c r="N2" s="97"/>
    </row>
    <row r="3" spans="1:16" x14ac:dyDescent="0.25">
      <c r="A3" t="s">
        <v>88</v>
      </c>
      <c r="B3" t="s">
        <v>5</v>
      </c>
      <c r="C3">
        <v>1</v>
      </c>
      <c r="D3">
        <f>SUMIFS(Export!D$3:D$239,Export!$B$3:$B$239,DATA!$B3,Export!$C$3:$C$239,DATA!$C3)</f>
        <v>1149</v>
      </c>
      <c r="E3">
        <f>SUMIFS(Export!E$3:E$239,Export!$B$3:$B$239,DATA!$B3,Export!$C$3:$C$239,DATA!$C3)</f>
        <v>583</v>
      </c>
      <c r="F3">
        <f>SUMIFS(Export!F$3:F$239,Export!$B$3:$B$239,DATA!$B3,Export!$C$3:$C$239,DATA!$C3)</f>
        <v>566</v>
      </c>
      <c r="G3">
        <f>SUMIFS(Export!G$3:G$239,Export!$B$3:$B$239,DATA!$B3,Export!$C$3:$C$239,DATA!$C3)</f>
        <v>0</v>
      </c>
      <c r="H3">
        <f>SUMIFS(Export!H$3:H$239,Export!$B$3:$B$239,DATA!$B3,Export!$C$3:$C$239,DATA!$C3)</f>
        <v>4</v>
      </c>
      <c r="I3">
        <f>SUMIFS(Export!I$3:I$239,Export!$B$3:$B$239,DATA!$B3,Export!$C$3:$C$239,DATA!$C3)</f>
        <v>5</v>
      </c>
      <c r="J3">
        <f>SUMIFS(Export!J$3:J$239,Export!$B$3:$B$239,DATA!$B3,Export!$C$3:$C$239,DATA!$C3)</f>
        <v>574</v>
      </c>
      <c r="K3">
        <f>SUMIFS(Export!K$3:K$239,Export!$B$3:$B$239,DATA!$B3,Export!$C$3:$C$239,DATA!$C3)</f>
        <v>37</v>
      </c>
      <c r="L3">
        <f>SUMIFS(Export!L$3:L$239,Export!$B$3:$B$239,DATA!$B3,Export!$C$3:$C$239,DATA!$C3)</f>
        <v>79</v>
      </c>
      <c r="M3">
        <f>SUMIFS(Export!M$3:M$239,Export!$B$3:$B$239,DATA!$B3,Export!$C$3:$C$239,DATA!$C3)</f>
        <v>7</v>
      </c>
      <c r="N3">
        <f>SUMIFS(Export!N$3:N$239,Export!$B$3:$B$239,DATA!$B3,Export!$C$3:$C$239,DATA!$C3)</f>
        <v>114</v>
      </c>
      <c r="O3">
        <f>SUMIFS(Export!O$3:O$239,Export!$B$3:$B$239,DATA!$B3,Export!$C$3:$C$239,DATA!$C3)</f>
        <v>13</v>
      </c>
      <c r="P3">
        <f>SUMIFS(Export!P$3:P$239,Export!$B$3:$B$239,DATA!$B3,Export!$C$3:$C$239,DATA!$C3)</f>
        <v>324</v>
      </c>
    </row>
    <row r="4" spans="1:16" x14ac:dyDescent="0.25">
      <c r="A4" t="s">
        <v>88</v>
      </c>
      <c r="B4" t="s">
        <v>5</v>
      </c>
      <c r="C4">
        <v>2</v>
      </c>
      <c r="D4">
        <f>SUMIFS(Export!D$3:D$239,Export!$B$3:$B$239,DATA!$B4,Export!$C$3:$C$239,DATA!$C4)</f>
        <v>1414</v>
      </c>
      <c r="E4">
        <f>SUMIFS(Export!E$3:E$239,Export!$B$3:$B$239,DATA!$B4,Export!$C$3:$C$239,DATA!$C4)</f>
        <v>762</v>
      </c>
      <c r="F4">
        <f>SUMIFS(Export!F$3:F$239,Export!$B$3:$B$239,DATA!$B4,Export!$C$3:$C$239,DATA!$C4)</f>
        <v>652</v>
      </c>
      <c r="G4">
        <f>SUMIFS(Export!G$3:G$239,Export!$B$3:$B$239,DATA!$B4,Export!$C$3:$C$239,DATA!$C4)</f>
        <v>0</v>
      </c>
      <c r="H4">
        <f>SUMIFS(Export!H$3:H$239,Export!$B$3:$B$239,DATA!$B4,Export!$C$3:$C$239,DATA!$C4)</f>
        <v>16</v>
      </c>
      <c r="I4">
        <f>SUMIFS(Export!I$3:I$239,Export!$B$3:$B$239,DATA!$B4,Export!$C$3:$C$239,DATA!$C4)</f>
        <v>8</v>
      </c>
      <c r="J4">
        <f>SUMIFS(Export!J$3:J$239,Export!$B$3:$B$239,DATA!$B4,Export!$C$3:$C$239,DATA!$C4)</f>
        <v>738</v>
      </c>
      <c r="K4">
        <f>SUMIFS(Export!K$3:K$239,Export!$B$3:$B$239,DATA!$B4,Export!$C$3:$C$239,DATA!$C4)</f>
        <v>46</v>
      </c>
      <c r="L4">
        <f>SUMIFS(Export!L$3:L$239,Export!$B$3:$B$239,DATA!$B4,Export!$C$3:$C$239,DATA!$C4)</f>
        <v>109</v>
      </c>
      <c r="M4">
        <f>SUMIFS(Export!M$3:M$239,Export!$B$3:$B$239,DATA!$B4,Export!$C$3:$C$239,DATA!$C4)</f>
        <v>19</v>
      </c>
      <c r="N4">
        <f>SUMIFS(Export!N$3:N$239,Export!$B$3:$B$239,DATA!$B4,Export!$C$3:$C$239,DATA!$C4)</f>
        <v>163</v>
      </c>
      <c r="O4">
        <f>SUMIFS(Export!O$3:O$239,Export!$B$3:$B$239,DATA!$B4,Export!$C$3:$C$239,DATA!$C4)</f>
        <v>20</v>
      </c>
      <c r="P4">
        <f>SUMIFS(Export!P$3:P$239,Export!$B$3:$B$239,DATA!$B4,Export!$C$3:$C$239,DATA!$C4)</f>
        <v>381</v>
      </c>
    </row>
    <row r="5" spans="1:16" x14ac:dyDescent="0.25">
      <c r="A5" t="s">
        <v>88</v>
      </c>
      <c r="B5" t="s">
        <v>5</v>
      </c>
      <c r="C5">
        <v>3</v>
      </c>
      <c r="D5">
        <f>SUMIFS(Export!D$3:D$239,Export!$B$3:$B$239,DATA!$B5,Export!$C$3:$C$239,DATA!$C5)</f>
        <v>975</v>
      </c>
      <c r="E5">
        <f>SUMIFS(Export!E$3:E$239,Export!$B$3:$B$239,DATA!$B5,Export!$C$3:$C$239,DATA!$C5)</f>
        <v>598</v>
      </c>
      <c r="F5">
        <f>SUMIFS(Export!F$3:F$239,Export!$B$3:$B$239,DATA!$B5,Export!$C$3:$C$239,DATA!$C5)</f>
        <v>377</v>
      </c>
      <c r="G5">
        <f>SUMIFS(Export!G$3:G$239,Export!$B$3:$B$239,DATA!$B5,Export!$C$3:$C$239,DATA!$C5)</f>
        <v>0</v>
      </c>
      <c r="H5">
        <f>SUMIFS(Export!H$3:H$239,Export!$B$3:$B$239,DATA!$B5,Export!$C$3:$C$239,DATA!$C5)</f>
        <v>5</v>
      </c>
      <c r="I5">
        <f>SUMIFS(Export!I$3:I$239,Export!$B$3:$B$239,DATA!$B5,Export!$C$3:$C$239,DATA!$C5)</f>
        <v>6</v>
      </c>
      <c r="J5">
        <f>SUMIFS(Export!J$3:J$239,Export!$B$3:$B$239,DATA!$B5,Export!$C$3:$C$239,DATA!$C5)</f>
        <v>587</v>
      </c>
      <c r="K5">
        <f>SUMIFS(Export!K$3:K$239,Export!$B$3:$B$239,DATA!$B5,Export!$C$3:$C$239,DATA!$C5)</f>
        <v>21</v>
      </c>
      <c r="L5">
        <f>SUMIFS(Export!L$3:L$239,Export!$B$3:$B$239,DATA!$B5,Export!$C$3:$C$239,DATA!$C5)</f>
        <v>103</v>
      </c>
      <c r="M5">
        <f>SUMIFS(Export!M$3:M$239,Export!$B$3:$B$239,DATA!$B5,Export!$C$3:$C$239,DATA!$C5)</f>
        <v>8</v>
      </c>
      <c r="N5">
        <f>SUMIFS(Export!N$3:N$239,Export!$B$3:$B$239,DATA!$B5,Export!$C$3:$C$239,DATA!$C5)</f>
        <v>312</v>
      </c>
      <c r="O5">
        <f>SUMIFS(Export!O$3:O$239,Export!$B$3:$B$239,DATA!$B5,Export!$C$3:$C$239,DATA!$C5)</f>
        <v>10</v>
      </c>
      <c r="P5">
        <f>SUMIFS(Export!P$3:P$239,Export!$B$3:$B$239,DATA!$B5,Export!$C$3:$C$239,DATA!$C5)</f>
        <v>133</v>
      </c>
    </row>
    <row r="6" spans="1:16" x14ac:dyDescent="0.25">
      <c r="A6" t="s">
        <v>88</v>
      </c>
      <c r="B6" t="s">
        <v>5</v>
      </c>
      <c r="C6">
        <v>4</v>
      </c>
      <c r="D6">
        <f>SUMIFS(Export!D$3:D$239,Export!$B$3:$B$239,DATA!$B6,Export!$C$3:$C$239,DATA!$C6)</f>
        <v>1119</v>
      </c>
      <c r="E6">
        <f>SUMIFS(Export!E$3:E$239,Export!$B$3:$B$239,DATA!$B6,Export!$C$3:$C$239,DATA!$C6)</f>
        <v>640</v>
      </c>
      <c r="F6">
        <f>SUMIFS(Export!F$3:F$239,Export!$B$3:$B$239,DATA!$B6,Export!$C$3:$C$239,DATA!$C6)</f>
        <v>479</v>
      </c>
      <c r="G6">
        <f>SUMIFS(Export!G$3:G$239,Export!$B$3:$B$239,DATA!$B6,Export!$C$3:$C$239,DATA!$C6)</f>
        <v>0</v>
      </c>
      <c r="H6">
        <f>SUMIFS(Export!H$3:H$239,Export!$B$3:$B$239,DATA!$B6,Export!$C$3:$C$239,DATA!$C6)</f>
        <v>6</v>
      </c>
      <c r="I6">
        <f>SUMIFS(Export!I$3:I$239,Export!$B$3:$B$239,DATA!$B6,Export!$C$3:$C$239,DATA!$C6)</f>
        <v>1</v>
      </c>
      <c r="J6">
        <f>SUMIFS(Export!J$3:J$239,Export!$B$3:$B$239,DATA!$B6,Export!$C$3:$C$239,DATA!$C6)</f>
        <v>633</v>
      </c>
      <c r="K6">
        <f>SUMIFS(Export!K$3:K$239,Export!$B$3:$B$239,DATA!$B6,Export!$C$3:$C$239,DATA!$C6)</f>
        <v>46</v>
      </c>
      <c r="L6">
        <f>SUMIFS(Export!L$3:L$239,Export!$B$3:$B$239,DATA!$B6,Export!$C$3:$C$239,DATA!$C6)</f>
        <v>67</v>
      </c>
      <c r="M6">
        <f>SUMIFS(Export!M$3:M$239,Export!$B$3:$B$239,DATA!$B6,Export!$C$3:$C$239,DATA!$C6)</f>
        <v>41</v>
      </c>
      <c r="N6">
        <f>SUMIFS(Export!N$3:N$239,Export!$B$3:$B$239,DATA!$B6,Export!$C$3:$C$239,DATA!$C6)</f>
        <v>137</v>
      </c>
      <c r="O6">
        <f>SUMIFS(Export!O$3:O$239,Export!$B$3:$B$239,DATA!$B6,Export!$C$3:$C$239,DATA!$C6)</f>
        <v>15</v>
      </c>
      <c r="P6">
        <f>SUMIFS(Export!P$3:P$239,Export!$B$3:$B$239,DATA!$B6,Export!$C$3:$C$239,DATA!$C6)</f>
        <v>327</v>
      </c>
    </row>
    <row r="7" spans="1:16" x14ac:dyDescent="0.25">
      <c r="A7" t="s">
        <v>88</v>
      </c>
      <c r="B7" t="s">
        <v>5</v>
      </c>
      <c r="C7">
        <v>5</v>
      </c>
      <c r="D7">
        <f>SUMIFS(Export!D$3:D$239,Export!$B$3:$B$239,DATA!$B7,Export!$C$3:$C$239,DATA!$C7)</f>
        <v>1675</v>
      </c>
      <c r="E7">
        <f>SUMIFS(Export!E$3:E$239,Export!$B$3:$B$239,DATA!$B7,Export!$C$3:$C$239,DATA!$C7)</f>
        <v>934</v>
      </c>
      <c r="F7">
        <f>SUMIFS(Export!F$3:F$239,Export!$B$3:$B$239,DATA!$B7,Export!$C$3:$C$239,DATA!$C7)</f>
        <v>741</v>
      </c>
      <c r="G7">
        <f>SUMIFS(Export!G$3:G$239,Export!$B$3:$B$239,DATA!$B7,Export!$C$3:$C$239,DATA!$C7)</f>
        <v>0</v>
      </c>
      <c r="H7">
        <f>SUMIFS(Export!H$3:H$239,Export!$B$3:$B$239,DATA!$B7,Export!$C$3:$C$239,DATA!$C7)</f>
        <v>26</v>
      </c>
      <c r="I7">
        <f>SUMIFS(Export!I$3:I$239,Export!$B$3:$B$239,DATA!$B7,Export!$C$3:$C$239,DATA!$C7)</f>
        <v>4</v>
      </c>
      <c r="J7">
        <f>SUMIFS(Export!J$3:J$239,Export!$B$3:$B$239,DATA!$B7,Export!$C$3:$C$239,DATA!$C7)</f>
        <v>904</v>
      </c>
      <c r="K7">
        <f>SUMIFS(Export!K$3:K$239,Export!$B$3:$B$239,DATA!$B7,Export!$C$3:$C$239,DATA!$C7)</f>
        <v>30</v>
      </c>
      <c r="L7">
        <f>SUMIFS(Export!L$3:L$239,Export!$B$3:$B$239,DATA!$B7,Export!$C$3:$C$239,DATA!$C7)</f>
        <v>169</v>
      </c>
      <c r="M7">
        <f>SUMIFS(Export!M$3:M$239,Export!$B$3:$B$239,DATA!$B7,Export!$C$3:$C$239,DATA!$C7)</f>
        <v>29</v>
      </c>
      <c r="N7">
        <f>SUMIFS(Export!N$3:N$239,Export!$B$3:$B$239,DATA!$B7,Export!$C$3:$C$239,DATA!$C7)</f>
        <v>269</v>
      </c>
      <c r="O7">
        <f>SUMIFS(Export!O$3:O$239,Export!$B$3:$B$239,DATA!$B7,Export!$C$3:$C$239,DATA!$C7)</f>
        <v>15</v>
      </c>
      <c r="P7">
        <f>SUMIFS(Export!P$3:P$239,Export!$B$3:$B$239,DATA!$B7,Export!$C$3:$C$239,DATA!$C7)</f>
        <v>392</v>
      </c>
    </row>
    <row r="8" spans="1:16" x14ac:dyDescent="0.25">
      <c r="A8" t="s">
        <v>88</v>
      </c>
      <c r="B8" t="s">
        <v>5</v>
      </c>
      <c r="C8">
        <v>6</v>
      </c>
      <c r="D8">
        <f>SUMIFS(Export!D$3:D$239,Export!$B$3:$B$239,DATA!$B8,Export!$C$3:$C$239,DATA!$C8)</f>
        <v>1216</v>
      </c>
      <c r="E8">
        <f>SUMIFS(Export!E$3:E$239,Export!$B$3:$B$239,DATA!$B8,Export!$C$3:$C$239,DATA!$C8)</f>
        <v>704</v>
      </c>
      <c r="F8">
        <f>SUMIFS(Export!F$3:F$239,Export!$B$3:$B$239,DATA!$B8,Export!$C$3:$C$239,DATA!$C8)</f>
        <v>512</v>
      </c>
      <c r="G8">
        <f>SUMIFS(Export!G$3:G$239,Export!$B$3:$B$239,DATA!$B8,Export!$C$3:$C$239,DATA!$C8)</f>
        <v>0</v>
      </c>
      <c r="H8">
        <f>SUMIFS(Export!H$3:H$239,Export!$B$3:$B$239,DATA!$B8,Export!$C$3:$C$239,DATA!$C8)</f>
        <v>6</v>
      </c>
      <c r="I8">
        <f>SUMIFS(Export!I$3:I$239,Export!$B$3:$B$239,DATA!$B8,Export!$C$3:$C$239,DATA!$C8)</f>
        <v>4</v>
      </c>
      <c r="J8">
        <f>SUMIFS(Export!J$3:J$239,Export!$B$3:$B$239,DATA!$B8,Export!$C$3:$C$239,DATA!$C8)</f>
        <v>694</v>
      </c>
      <c r="K8">
        <f>SUMIFS(Export!K$3:K$239,Export!$B$3:$B$239,DATA!$B8,Export!$C$3:$C$239,DATA!$C8)</f>
        <v>25</v>
      </c>
      <c r="L8">
        <f>SUMIFS(Export!L$3:L$239,Export!$B$3:$B$239,DATA!$B8,Export!$C$3:$C$239,DATA!$C8)</f>
        <v>137</v>
      </c>
      <c r="M8">
        <f>SUMIFS(Export!M$3:M$239,Export!$B$3:$B$239,DATA!$B8,Export!$C$3:$C$239,DATA!$C8)</f>
        <v>28</v>
      </c>
      <c r="N8">
        <f>SUMIFS(Export!N$3:N$239,Export!$B$3:$B$239,DATA!$B8,Export!$C$3:$C$239,DATA!$C8)</f>
        <v>206</v>
      </c>
      <c r="O8">
        <f>SUMIFS(Export!O$3:O$239,Export!$B$3:$B$239,DATA!$B8,Export!$C$3:$C$239,DATA!$C8)</f>
        <v>9</v>
      </c>
      <c r="P8">
        <f>SUMIFS(Export!P$3:P$239,Export!$B$3:$B$239,DATA!$B8,Export!$C$3:$C$239,DATA!$C8)</f>
        <v>289</v>
      </c>
    </row>
    <row r="9" spans="1:16" x14ac:dyDescent="0.25">
      <c r="A9" t="s">
        <v>88</v>
      </c>
      <c r="B9" t="s">
        <v>6</v>
      </c>
      <c r="C9" t="s">
        <v>306</v>
      </c>
      <c r="D9">
        <f>SUMIFS(Export!D$3:D$239,Export!$B$3:$B$239,DATA!$B9,Export!$C$3:$C$239,DATA!$C9)</f>
        <v>1224</v>
      </c>
      <c r="E9">
        <f>SUMIFS(Export!E$3:E$239,Export!$B$3:$B$239,DATA!$B9,Export!$C$3:$C$239,DATA!$C9)</f>
        <v>771</v>
      </c>
      <c r="F9">
        <f>SUMIFS(Export!F$3:F$239,Export!$B$3:$B$239,DATA!$B9,Export!$C$3:$C$239,DATA!$C9)</f>
        <v>453</v>
      </c>
      <c r="G9">
        <f>SUMIFS(Export!G$3:G$239,Export!$B$3:$B$239,DATA!$B9,Export!$C$3:$C$239,DATA!$C9)</f>
        <v>0</v>
      </c>
      <c r="H9">
        <f>SUMIFS(Export!H$3:H$239,Export!$B$3:$B$239,DATA!$B9,Export!$C$3:$C$239,DATA!$C9)</f>
        <v>4</v>
      </c>
      <c r="I9">
        <f>SUMIFS(Export!I$3:I$239,Export!$B$3:$B$239,DATA!$B9,Export!$C$3:$C$239,DATA!$C9)</f>
        <v>2</v>
      </c>
      <c r="J9">
        <f>SUMIFS(Export!J$3:J$239,Export!$B$3:$B$239,DATA!$B9,Export!$C$3:$C$239,DATA!$C9)</f>
        <v>765</v>
      </c>
      <c r="K9">
        <f>SUMIFS(Export!K$3:K$239,Export!$B$3:$B$239,DATA!$B9,Export!$C$3:$C$239,DATA!$C9)</f>
        <v>16</v>
      </c>
      <c r="L9">
        <f>SUMIFS(Export!L$3:L$239,Export!$B$3:$B$239,DATA!$B9,Export!$C$3:$C$239,DATA!$C9)</f>
        <v>203</v>
      </c>
      <c r="M9">
        <f>SUMIFS(Export!M$3:M$239,Export!$B$3:$B$239,DATA!$B9,Export!$C$3:$C$239,DATA!$C9)</f>
        <v>6</v>
      </c>
      <c r="N9">
        <f>SUMIFS(Export!N$3:N$239,Export!$B$3:$B$239,DATA!$B9,Export!$C$3:$C$239,DATA!$C9)</f>
        <v>274</v>
      </c>
      <c r="O9">
        <f>SUMIFS(Export!O$3:O$239,Export!$B$3:$B$239,DATA!$B9,Export!$C$3:$C$239,DATA!$C9)</f>
        <v>6</v>
      </c>
      <c r="P9">
        <f>SUMIFS(Export!P$3:P$239,Export!$B$3:$B$239,DATA!$B9,Export!$C$3:$C$239,DATA!$C9)</f>
        <v>260</v>
      </c>
    </row>
    <row r="10" spans="1:16" x14ac:dyDescent="0.25">
      <c r="A10" t="s">
        <v>88</v>
      </c>
      <c r="B10" t="s">
        <v>6</v>
      </c>
      <c r="C10" t="s">
        <v>160</v>
      </c>
      <c r="D10">
        <f>SUMIFS(Export!D$3:D$239,Export!$B$3:$B$239,DATA!$B10,Export!$C$3:$C$239,DATA!$C10)</f>
        <v>245</v>
      </c>
      <c r="E10">
        <f>SUMIFS(Export!E$3:E$239,Export!$B$3:$B$239,DATA!$B10,Export!$C$3:$C$239,DATA!$C10)</f>
        <v>207</v>
      </c>
      <c r="F10">
        <f>SUMIFS(Export!F$3:F$239,Export!$B$3:$B$239,DATA!$B10,Export!$C$3:$C$239,DATA!$C10)</f>
        <v>38</v>
      </c>
      <c r="G10">
        <f>SUMIFS(Export!G$3:G$239,Export!$B$3:$B$239,DATA!$B10,Export!$C$3:$C$239,DATA!$C10)</f>
        <v>0</v>
      </c>
      <c r="H10">
        <f>SUMIFS(Export!H$3:H$239,Export!$B$3:$B$239,DATA!$B10,Export!$C$3:$C$239,DATA!$C10)</f>
        <v>0</v>
      </c>
      <c r="I10">
        <f>SUMIFS(Export!I$3:I$239,Export!$B$3:$B$239,DATA!$B10,Export!$C$3:$C$239,DATA!$C10)</f>
        <v>0</v>
      </c>
      <c r="J10">
        <f>SUMIFS(Export!J$3:J$239,Export!$B$3:$B$239,DATA!$B10,Export!$C$3:$C$239,DATA!$C10)</f>
        <v>207</v>
      </c>
      <c r="K10">
        <f>SUMIFS(Export!K$3:K$239,Export!$B$3:$B$239,DATA!$B10,Export!$C$3:$C$239,DATA!$C10)</f>
        <v>4</v>
      </c>
      <c r="L10">
        <f>SUMIFS(Export!L$3:L$239,Export!$B$3:$B$239,DATA!$B10,Export!$C$3:$C$239,DATA!$C10)</f>
        <v>2</v>
      </c>
      <c r="M10">
        <f>SUMIFS(Export!M$3:M$239,Export!$B$3:$B$239,DATA!$B10,Export!$C$3:$C$239,DATA!$C10)</f>
        <v>0</v>
      </c>
      <c r="N10">
        <f>SUMIFS(Export!N$3:N$239,Export!$B$3:$B$239,DATA!$B10,Export!$C$3:$C$239,DATA!$C10)</f>
        <v>58</v>
      </c>
      <c r="O10">
        <f>SUMIFS(Export!O$3:O$239,Export!$B$3:$B$239,DATA!$B10,Export!$C$3:$C$239,DATA!$C10)</f>
        <v>4</v>
      </c>
      <c r="P10">
        <f>SUMIFS(Export!P$3:P$239,Export!$B$3:$B$239,DATA!$B10,Export!$C$3:$C$239,DATA!$C10)</f>
        <v>139</v>
      </c>
    </row>
    <row r="11" spans="1:16" x14ac:dyDescent="0.25">
      <c r="A11" t="s">
        <v>88</v>
      </c>
      <c r="B11" t="s">
        <v>6</v>
      </c>
      <c r="C11" t="s">
        <v>305</v>
      </c>
      <c r="D11">
        <f>SUMIFS(Export!D$3:D$239,Export!$B$3:$B$239,DATA!$B11,Export!$C$3:$C$239,DATA!$C11)</f>
        <v>1567</v>
      </c>
      <c r="E11">
        <f>SUMIFS(Export!E$3:E$239,Export!$B$3:$B$239,DATA!$B11,Export!$C$3:$C$239,DATA!$C11)</f>
        <v>1068</v>
      </c>
      <c r="F11">
        <f>SUMIFS(Export!F$3:F$239,Export!$B$3:$B$239,DATA!$B11,Export!$C$3:$C$239,DATA!$C11)</f>
        <v>499</v>
      </c>
      <c r="G11">
        <f>SUMIFS(Export!G$3:G$239,Export!$B$3:$B$239,DATA!$B11,Export!$C$3:$C$239,DATA!$C11)</f>
        <v>0</v>
      </c>
      <c r="H11">
        <f>SUMIFS(Export!H$3:H$239,Export!$B$3:$B$239,DATA!$B11,Export!$C$3:$C$239,DATA!$C11)</f>
        <v>6</v>
      </c>
      <c r="I11">
        <f>SUMIFS(Export!I$3:I$239,Export!$B$3:$B$239,DATA!$B11,Export!$C$3:$C$239,DATA!$C11)</f>
        <v>4</v>
      </c>
      <c r="J11">
        <f>SUMIFS(Export!J$3:J$239,Export!$B$3:$B$239,DATA!$B11,Export!$C$3:$C$239,DATA!$C11)</f>
        <v>1058</v>
      </c>
      <c r="K11">
        <f>SUMIFS(Export!K$3:K$239,Export!$B$3:$B$239,DATA!$B11,Export!$C$3:$C$239,DATA!$C11)</f>
        <v>21</v>
      </c>
      <c r="L11">
        <f>SUMIFS(Export!L$3:L$239,Export!$B$3:$B$239,DATA!$B11,Export!$C$3:$C$239,DATA!$C11)</f>
        <v>240</v>
      </c>
      <c r="M11">
        <f>SUMIFS(Export!M$3:M$239,Export!$B$3:$B$239,DATA!$B11,Export!$C$3:$C$239,DATA!$C11)</f>
        <v>3</v>
      </c>
      <c r="N11">
        <f>SUMIFS(Export!N$3:N$239,Export!$B$3:$B$239,DATA!$B11,Export!$C$3:$C$239,DATA!$C11)</f>
        <v>356</v>
      </c>
      <c r="O11">
        <f>SUMIFS(Export!O$3:O$239,Export!$B$3:$B$239,DATA!$B11,Export!$C$3:$C$239,DATA!$C11)</f>
        <v>6</v>
      </c>
      <c r="P11">
        <f>SUMIFS(Export!P$3:P$239,Export!$B$3:$B$239,DATA!$B11,Export!$C$3:$C$239,DATA!$C11)</f>
        <v>432</v>
      </c>
    </row>
    <row r="12" spans="1:16" x14ac:dyDescent="0.25">
      <c r="A12" t="s">
        <v>88</v>
      </c>
      <c r="B12" t="s">
        <v>6</v>
      </c>
      <c r="C12" t="s">
        <v>304</v>
      </c>
      <c r="D12">
        <f>SUMIFS(Export!D$3:D$239,Export!$B$3:$B$239,DATA!$B12,Export!$C$3:$C$239,DATA!$C12)</f>
        <v>2179</v>
      </c>
      <c r="E12">
        <f>SUMIFS(Export!E$3:E$239,Export!$B$3:$B$239,DATA!$B12,Export!$C$3:$C$239,DATA!$C12)</f>
        <v>1340</v>
      </c>
      <c r="F12">
        <f>SUMIFS(Export!F$3:F$239,Export!$B$3:$B$239,DATA!$B12,Export!$C$3:$C$239,DATA!$C12)</f>
        <v>839</v>
      </c>
      <c r="G12">
        <f>SUMIFS(Export!G$3:G$239,Export!$B$3:$B$239,DATA!$B12,Export!$C$3:$C$239,DATA!$C12)</f>
        <v>0</v>
      </c>
      <c r="H12">
        <f>SUMIFS(Export!H$3:H$239,Export!$B$3:$B$239,DATA!$B12,Export!$C$3:$C$239,DATA!$C12)</f>
        <v>9</v>
      </c>
      <c r="I12">
        <f>SUMIFS(Export!I$3:I$239,Export!$B$3:$B$239,DATA!$B12,Export!$C$3:$C$239,DATA!$C12)</f>
        <v>12</v>
      </c>
      <c r="J12">
        <f>SUMIFS(Export!J$3:J$239,Export!$B$3:$B$239,DATA!$B12,Export!$C$3:$C$239,DATA!$C12)</f>
        <v>1319</v>
      </c>
      <c r="K12">
        <f>SUMIFS(Export!K$3:K$239,Export!$B$3:$B$239,DATA!$B12,Export!$C$3:$C$239,DATA!$C12)</f>
        <v>37</v>
      </c>
      <c r="L12">
        <f>SUMIFS(Export!L$3:L$239,Export!$B$3:$B$239,DATA!$B12,Export!$C$3:$C$239,DATA!$C12)</f>
        <v>230</v>
      </c>
      <c r="M12">
        <f>SUMIFS(Export!M$3:M$239,Export!$B$3:$B$239,DATA!$B12,Export!$C$3:$C$239,DATA!$C12)</f>
        <v>13</v>
      </c>
      <c r="N12">
        <f>SUMIFS(Export!N$3:N$239,Export!$B$3:$B$239,DATA!$B12,Export!$C$3:$C$239,DATA!$C12)</f>
        <v>632</v>
      </c>
      <c r="O12">
        <f>SUMIFS(Export!O$3:O$239,Export!$B$3:$B$239,DATA!$B12,Export!$C$3:$C$239,DATA!$C12)</f>
        <v>12</v>
      </c>
      <c r="P12">
        <f>SUMIFS(Export!P$3:P$239,Export!$B$3:$B$239,DATA!$B12,Export!$C$3:$C$239,DATA!$C12)</f>
        <v>395</v>
      </c>
    </row>
    <row r="13" spans="1:16" x14ac:dyDescent="0.25">
      <c r="A13" t="s">
        <v>88</v>
      </c>
      <c r="B13" t="s">
        <v>6</v>
      </c>
      <c r="C13" t="s">
        <v>303</v>
      </c>
      <c r="D13">
        <f>SUMIFS(Export!D$3:D$239,Export!$B$3:$B$239,DATA!$B13,Export!$C$3:$C$239,DATA!$C13)</f>
        <v>1589</v>
      </c>
      <c r="E13">
        <f>SUMIFS(Export!E$3:E$239,Export!$B$3:$B$239,DATA!$B13,Export!$C$3:$C$239,DATA!$C13)</f>
        <v>1036</v>
      </c>
      <c r="F13">
        <f>SUMIFS(Export!F$3:F$239,Export!$B$3:$B$239,DATA!$B13,Export!$C$3:$C$239,DATA!$C13)</f>
        <v>553</v>
      </c>
      <c r="G13">
        <f>SUMIFS(Export!G$3:G$239,Export!$B$3:$B$239,DATA!$B13,Export!$C$3:$C$239,DATA!$C13)</f>
        <v>0</v>
      </c>
      <c r="H13">
        <f>SUMIFS(Export!H$3:H$239,Export!$B$3:$B$239,DATA!$B13,Export!$C$3:$C$239,DATA!$C13)</f>
        <v>10</v>
      </c>
      <c r="I13">
        <f>SUMIFS(Export!I$3:I$239,Export!$B$3:$B$239,DATA!$B13,Export!$C$3:$C$239,DATA!$C13)</f>
        <v>3</v>
      </c>
      <c r="J13">
        <f>SUMIFS(Export!J$3:J$239,Export!$B$3:$B$239,DATA!$B13,Export!$C$3:$C$239,DATA!$C13)</f>
        <v>1023</v>
      </c>
      <c r="K13">
        <f>SUMIFS(Export!K$3:K$239,Export!$B$3:$B$239,DATA!$B13,Export!$C$3:$C$239,DATA!$C13)</f>
        <v>41</v>
      </c>
      <c r="L13">
        <f>SUMIFS(Export!L$3:L$239,Export!$B$3:$B$239,DATA!$B13,Export!$C$3:$C$239,DATA!$C13)</f>
        <v>278</v>
      </c>
      <c r="M13">
        <f>SUMIFS(Export!M$3:M$239,Export!$B$3:$B$239,DATA!$B13,Export!$C$3:$C$239,DATA!$C13)</f>
        <v>8</v>
      </c>
      <c r="N13">
        <f>SUMIFS(Export!N$3:N$239,Export!$B$3:$B$239,DATA!$B13,Export!$C$3:$C$239,DATA!$C13)</f>
        <v>319</v>
      </c>
      <c r="O13">
        <f>SUMIFS(Export!O$3:O$239,Export!$B$3:$B$239,DATA!$B13,Export!$C$3:$C$239,DATA!$C13)</f>
        <v>9</v>
      </c>
      <c r="P13">
        <f>SUMIFS(Export!P$3:P$239,Export!$B$3:$B$239,DATA!$B13,Export!$C$3:$C$239,DATA!$C13)</f>
        <v>368</v>
      </c>
    </row>
    <row r="14" spans="1:16" x14ac:dyDescent="0.25">
      <c r="A14" t="s">
        <v>88</v>
      </c>
      <c r="B14" t="s">
        <v>6</v>
      </c>
      <c r="C14" t="s">
        <v>302</v>
      </c>
      <c r="D14">
        <f>SUMIFS(Export!D$3:D$239,Export!$B$3:$B$239,DATA!$B14,Export!$C$3:$C$239,DATA!$C14)</f>
        <v>1737</v>
      </c>
      <c r="E14">
        <f>SUMIFS(Export!E$3:E$239,Export!$B$3:$B$239,DATA!$B14,Export!$C$3:$C$239,DATA!$C14)</f>
        <v>1093</v>
      </c>
      <c r="F14">
        <f>SUMIFS(Export!F$3:F$239,Export!$B$3:$B$239,DATA!$B14,Export!$C$3:$C$239,DATA!$C14)</f>
        <v>644</v>
      </c>
      <c r="G14">
        <f>SUMIFS(Export!G$3:G$239,Export!$B$3:$B$239,DATA!$B14,Export!$C$3:$C$239,DATA!$C14)</f>
        <v>0</v>
      </c>
      <c r="H14">
        <f>SUMIFS(Export!H$3:H$239,Export!$B$3:$B$239,DATA!$B14,Export!$C$3:$C$239,DATA!$C14)</f>
        <v>0</v>
      </c>
      <c r="I14">
        <f>SUMIFS(Export!I$3:I$239,Export!$B$3:$B$239,DATA!$B14,Export!$C$3:$C$239,DATA!$C14)</f>
        <v>12</v>
      </c>
      <c r="J14">
        <f>SUMIFS(Export!J$3:J$239,Export!$B$3:$B$239,DATA!$B14,Export!$C$3:$C$239,DATA!$C14)</f>
        <v>1081</v>
      </c>
      <c r="K14">
        <f>SUMIFS(Export!K$3:K$239,Export!$B$3:$B$239,DATA!$B14,Export!$C$3:$C$239,DATA!$C14)</f>
        <v>28</v>
      </c>
      <c r="L14">
        <f>SUMIFS(Export!L$3:L$239,Export!$B$3:$B$239,DATA!$B14,Export!$C$3:$C$239,DATA!$C14)</f>
        <v>141</v>
      </c>
      <c r="M14">
        <f>SUMIFS(Export!M$3:M$239,Export!$B$3:$B$239,DATA!$B14,Export!$C$3:$C$239,DATA!$C14)</f>
        <v>11</v>
      </c>
      <c r="N14">
        <f>SUMIFS(Export!N$3:N$239,Export!$B$3:$B$239,DATA!$B14,Export!$C$3:$C$239,DATA!$C14)</f>
        <v>467</v>
      </c>
      <c r="O14">
        <f>SUMIFS(Export!O$3:O$239,Export!$B$3:$B$239,DATA!$B14,Export!$C$3:$C$239,DATA!$C14)</f>
        <v>11</v>
      </c>
      <c r="P14">
        <f>SUMIFS(Export!P$3:P$239,Export!$B$3:$B$239,DATA!$B14,Export!$C$3:$C$239,DATA!$C14)</f>
        <v>423</v>
      </c>
    </row>
    <row r="15" spans="1:16" x14ac:dyDescent="0.25">
      <c r="A15" t="s">
        <v>88</v>
      </c>
      <c r="B15" t="s">
        <v>6</v>
      </c>
      <c r="C15" t="s">
        <v>301</v>
      </c>
      <c r="D15">
        <f>SUMIFS(Export!D$3:D$239,Export!$B$3:$B$239,DATA!$B15,Export!$C$3:$C$239,DATA!$C15)</f>
        <v>929</v>
      </c>
      <c r="E15">
        <f>SUMIFS(Export!E$3:E$239,Export!$B$3:$B$239,DATA!$B15,Export!$C$3:$C$239,DATA!$C15)</f>
        <v>544</v>
      </c>
      <c r="F15">
        <f>SUMIFS(Export!F$3:F$239,Export!$B$3:$B$239,DATA!$B15,Export!$C$3:$C$239,DATA!$C15)</f>
        <v>385</v>
      </c>
      <c r="G15">
        <f>SUMIFS(Export!G$3:G$239,Export!$B$3:$B$239,DATA!$B15,Export!$C$3:$C$239,DATA!$C15)</f>
        <v>0</v>
      </c>
      <c r="H15">
        <f>SUMIFS(Export!H$3:H$239,Export!$B$3:$B$239,DATA!$B15,Export!$C$3:$C$239,DATA!$C15)</f>
        <v>5</v>
      </c>
      <c r="I15">
        <f>SUMIFS(Export!I$3:I$239,Export!$B$3:$B$239,DATA!$B15,Export!$C$3:$C$239,DATA!$C15)</f>
        <v>9</v>
      </c>
      <c r="J15">
        <f>SUMIFS(Export!J$3:J$239,Export!$B$3:$B$239,DATA!$B15,Export!$C$3:$C$239,DATA!$C15)</f>
        <v>530</v>
      </c>
      <c r="K15">
        <f>SUMIFS(Export!K$3:K$239,Export!$B$3:$B$239,DATA!$B15,Export!$C$3:$C$239,DATA!$C15)</f>
        <v>34</v>
      </c>
      <c r="L15">
        <f>SUMIFS(Export!L$3:L$239,Export!$B$3:$B$239,DATA!$B15,Export!$C$3:$C$239,DATA!$C15)</f>
        <v>141</v>
      </c>
      <c r="M15">
        <f>SUMIFS(Export!M$3:M$239,Export!$B$3:$B$239,DATA!$B15,Export!$C$3:$C$239,DATA!$C15)</f>
        <v>2</v>
      </c>
      <c r="N15">
        <f>SUMIFS(Export!N$3:N$239,Export!$B$3:$B$239,DATA!$B15,Export!$C$3:$C$239,DATA!$C15)</f>
        <v>241</v>
      </c>
      <c r="O15">
        <f>SUMIFS(Export!O$3:O$239,Export!$B$3:$B$239,DATA!$B15,Export!$C$3:$C$239,DATA!$C15)</f>
        <v>7</v>
      </c>
      <c r="P15">
        <f>SUMIFS(Export!P$3:P$239,Export!$B$3:$B$239,DATA!$B15,Export!$C$3:$C$239,DATA!$C15)</f>
        <v>105</v>
      </c>
    </row>
    <row r="16" spans="1:16" x14ac:dyDescent="0.25">
      <c r="A16" t="s">
        <v>88</v>
      </c>
      <c r="B16" t="s">
        <v>6</v>
      </c>
      <c r="C16" t="s">
        <v>291</v>
      </c>
      <c r="D16">
        <f>SUMIFS(Export!D$3:D$239,Export!$B$3:$B$239,DATA!$B16,Export!$C$3:$C$239,DATA!$C16)</f>
        <v>1009</v>
      </c>
      <c r="E16">
        <f>SUMIFS(Export!E$3:E$239,Export!$B$3:$B$239,DATA!$B16,Export!$C$3:$C$239,DATA!$C16)</f>
        <v>618</v>
      </c>
      <c r="F16">
        <f>SUMIFS(Export!F$3:F$239,Export!$B$3:$B$239,DATA!$B16,Export!$C$3:$C$239,DATA!$C16)</f>
        <v>391</v>
      </c>
      <c r="G16">
        <f>SUMIFS(Export!G$3:G$239,Export!$B$3:$B$239,DATA!$B16,Export!$C$3:$C$239,DATA!$C16)</f>
        <v>0</v>
      </c>
      <c r="H16">
        <f>SUMIFS(Export!H$3:H$239,Export!$B$3:$B$239,DATA!$B16,Export!$C$3:$C$239,DATA!$C16)</f>
        <v>5</v>
      </c>
      <c r="I16">
        <f>SUMIFS(Export!I$3:I$239,Export!$B$3:$B$239,DATA!$B16,Export!$C$3:$C$239,DATA!$C16)</f>
        <v>1</v>
      </c>
      <c r="J16">
        <f>SUMIFS(Export!J$3:J$239,Export!$B$3:$B$239,DATA!$B16,Export!$C$3:$C$239,DATA!$C16)</f>
        <v>612</v>
      </c>
      <c r="K16">
        <f>SUMIFS(Export!K$3:K$239,Export!$B$3:$B$239,DATA!$B16,Export!$C$3:$C$239,DATA!$C16)</f>
        <v>64</v>
      </c>
      <c r="L16">
        <f>SUMIFS(Export!L$3:L$239,Export!$B$3:$B$239,DATA!$B16,Export!$C$3:$C$239,DATA!$C16)</f>
        <v>182</v>
      </c>
      <c r="M16">
        <f>SUMIFS(Export!M$3:M$239,Export!$B$3:$B$239,DATA!$B16,Export!$C$3:$C$239,DATA!$C16)</f>
        <v>0</v>
      </c>
      <c r="N16">
        <f>SUMIFS(Export!N$3:N$239,Export!$B$3:$B$239,DATA!$B16,Export!$C$3:$C$239,DATA!$C16)</f>
        <v>235</v>
      </c>
      <c r="O16">
        <f>SUMIFS(Export!O$3:O$239,Export!$B$3:$B$239,DATA!$B16,Export!$C$3:$C$239,DATA!$C16)</f>
        <v>4</v>
      </c>
      <c r="P16">
        <f>SUMIFS(Export!P$3:P$239,Export!$B$3:$B$239,DATA!$B16,Export!$C$3:$C$239,DATA!$C16)</f>
        <v>127</v>
      </c>
    </row>
    <row r="17" spans="1:16" x14ac:dyDescent="0.25">
      <c r="A17" t="s">
        <v>88</v>
      </c>
      <c r="B17" t="s">
        <v>6</v>
      </c>
      <c r="C17" t="s">
        <v>290</v>
      </c>
      <c r="D17">
        <f>SUMIFS(Export!D$3:D$239,Export!$B$3:$B$239,DATA!$B17,Export!$C$3:$C$239,DATA!$C17)</f>
        <v>1457</v>
      </c>
      <c r="E17">
        <f>SUMIFS(Export!E$3:E$239,Export!$B$3:$B$239,DATA!$B17,Export!$C$3:$C$239,DATA!$C17)</f>
        <v>799</v>
      </c>
      <c r="F17">
        <f>SUMIFS(Export!F$3:F$239,Export!$B$3:$B$239,DATA!$B17,Export!$C$3:$C$239,DATA!$C17)</f>
        <v>658</v>
      </c>
      <c r="G17">
        <f>SUMIFS(Export!G$3:G$239,Export!$B$3:$B$239,DATA!$B17,Export!$C$3:$C$239,DATA!$C17)</f>
        <v>0</v>
      </c>
      <c r="H17">
        <f>SUMIFS(Export!H$3:H$239,Export!$B$3:$B$239,DATA!$B17,Export!$C$3:$C$239,DATA!$C17)</f>
        <v>7</v>
      </c>
      <c r="I17">
        <f>SUMIFS(Export!I$3:I$239,Export!$B$3:$B$239,DATA!$B17,Export!$C$3:$C$239,DATA!$C17)</f>
        <v>2</v>
      </c>
      <c r="J17">
        <f>SUMIFS(Export!J$3:J$239,Export!$B$3:$B$239,DATA!$B17,Export!$C$3:$C$239,DATA!$C17)</f>
        <v>790</v>
      </c>
      <c r="K17">
        <f>SUMIFS(Export!K$3:K$239,Export!$B$3:$B$239,DATA!$B17,Export!$C$3:$C$239,DATA!$C17)</f>
        <v>22</v>
      </c>
      <c r="L17">
        <f>SUMIFS(Export!L$3:L$239,Export!$B$3:$B$239,DATA!$B17,Export!$C$3:$C$239,DATA!$C17)</f>
        <v>263</v>
      </c>
      <c r="M17">
        <f>SUMIFS(Export!M$3:M$239,Export!$B$3:$B$239,DATA!$B17,Export!$C$3:$C$239,DATA!$C17)</f>
        <v>5</v>
      </c>
      <c r="N17">
        <f>SUMIFS(Export!N$3:N$239,Export!$B$3:$B$239,DATA!$B17,Export!$C$3:$C$239,DATA!$C17)</f>
        <v>222</v>
      </c>
      <c r="O17">
        <f>SUMIFS(Export!O$3:O$239,Export!$B$3:$B$239,DATA!$B17,Export!$C$3:$C$239,DATA!$C17)</f>
        <v>8</v>
      </c>
      <c r="P17">
        <f>SUMIFS(Export!P$3:P$239,Export!$B$3:$B$239,DATA!$B17,Export!$C$3:$C$239,DATA!$C17)</f>
        <v>270</v>
      </c>
    </row>
    <row r="18" spans="1:16" x14ac:dyDescent="0.25">
      <c r="A18" t="s">
        <v>88</v>
      </c>
      <c r="B18" t="s">
        <v>6</v>
      </c>
      <c r="C18" t="s">
        <v>289</v>
      </c>
      <c r="D18">
        <f>SUMIFS(Export!D$3:D$239,Export!$B$3:$B$239,DATA!$B18,Export!$C$3:$C$239,DATA!$C18)</f>
        <v>1306</v>
      </c>
      <c r="E18">
        <f>SUMIFS(Export!E$3:E$239,Export!$B$3:$B$239,DATA!$B18,Export!$C$3:$C$239,DATA!$C18)</f>
        <v>728</v>
      </c>
      <c r="F18">
        <f>SUMIFS(Export!F$3:F$239,Export!$B$3:$B$239,DATA!$B18,Export!$C$3:$C$239,DATA!$C18)</f>
        <v>578</v>
      </c>
      <c r="G18">
        <f>SUMIFS(Export!G$3:G$239,Export!$B$3:$B$239,DATA!$B18,Export!$C$3:$C$239,DATA!$C18)</f>
        <v>0</v>
      </c>
      <c r="H18">
        <f>SUMIFS(Export!H$3:H$239,Export!$B$3:$B$239,DATA!$B18,Export!$C$3:$C$239,DATA!$C18)</f>
        <v>8</v>
      </c>
      <c r="I18">
        <f>SUMIFS(Export!I$3:I$239,Export!$B$3:$B$239,DATA!$B18,Export!$C$3:$C$239,DATA!$C18)</f>
        <v>5</v>
      </c>
      <c r="J18">
        <f>SUMIFS(Export!J$3:J$239,Export!$B$3:$B$239,DATA!$B18,Export!$C$3:$C$239,DATA!$C18)</f>
        <v>715</v>
      </c>
      <c r="K18">
        <f>SUMIFS(Export!K$3:K$239,Export!$B$3:$B$239,DATA!$B18,Export!$C$3:$C$239,DATA!$C18)</f>
        <v>30</v>
      </c>
      <c r="L18">
        <f>SUMIFS(Export!L$3:L$239,Export!$B$3:$B$239,DATA!$B18,Export!$C$3:$C$239,DATA!$C18)</f>
        <v>205</v>
      </c>
      <c r="M18">
        <f>SUMIFS(Export!M$3:M$239,Export!$B$3:$B$239,DATA!$B18,Export!$C$3:$C$239,DATA!$C18)</f>
        <v>7</v>
      </c>
      <c r="N18">
        <f>SUMIFS(Export!N$3:N$239,Export!$B$3:$B$239,DATA!$B18,Export!$C$3:$C$239,DATA!$C18)</f>
        <v>224</v>
      </c>
      <c r="O18">
        <f>SUMIFS(Export!O$3:O$239,Export!$B$3:$B$239,DATA!$B18,Export!$C$3:$C$239,DATA!$C18)</f>
        <v>8</v>
      </c>
      <c r="P18">
        <f>SUMIFS(Export!P$3:P$239,Export!$B$3:$B$239,DATA!$B18,Export!$C$3:$C$239,DATA!$C18)</f>
        <v>241</v>
      </c>
    </row>
    <row r="19" spans="1:16" x14ac:dyDescent="0.25">
      <c r="A19" t="s">
        <v>88</v>
      </c>
      <c r="B19" t="s">
        <v>115</v>
      </c>
      <c r="C19">
        <v>1</v>
      </c>
      <c r="D19">
        <f>SUMIFS(Export!D$3:D$239,Export!$B$3:$B$239,DATA!$B19,Export!$C$3:$C$239,DATA!$C19)</f>
        <v>1291</v>
      </c>
      <c r="E19">
        <f>SUMIFS(Export!E$3:E$239,Export!$B$3:$B$239,DATA!$B19,Export!$C$3:$C$239,DATA!$C19)</f>
        <v>654</v>
      </c>
      <c r="F19">
        <f>SUMIFS(Export!F$3:F$239,Export!$B$3:$B$239,DATA!$B19,Export!$C$3:$C$239,DATA!$C19)</f>
        <v>637</v>
      </c>
      <c r="G19">
        <f>SUMIFS(Export!G$3:G$239,Export!$B$3:$B$239,DATA!$B19,Export!$C$3:$C$239,DATA!$C19)</f>
        <v>0</v>
      </c>
      <c r="H19">
        <f>SUMIFS(Export!H$3:H$239,Export!$B$3:$B$239,DATA!$B19,Export!$C$3:$C$239,DATA!$C19)</f>
        <v>10</v>
      </c>
      <c r="I19">
        <f>SUMIFS(Export!I$3:I$239,Export!$B$3:$B$239,DATA!$B19,Export!$C$3:$C$239,DATA!$C19)</f>
        <v>6</v>
      </c>
      <c r="J19">
        <f>SUMIFS(Export!J$3:J$239,Export!$B$3:$B$239,DATA!$B19,Export!$C$3:$C$239,DATA!$C19)</f>
        <v>638</v>
      </c>
      <c r="K19">
        <f>SUMIFS(Export!K$3:K$239,Export!$B$3:$B$239,DATA!$B19,Export!$C$3:$C$239,DATA!$C19)</f>
        <v>27</v>
      </c>
      <c r="L19">
        <f>SUMIFS(Export!L$3:L$239,Export!$B$3:$B$239,DATA!$B19,Export!$C$3:$C$239,DATA!$C19)</f>
        <v>50</v>
      </c>
      <c r="M19">
        <f>SUMIFS(Export!M$3:M$239,Export!$B$3:$B$239,DATA!$B19,Export!$C$3:$C$239,DATA!$C19)</f>
        <v>17</v>
      </c>
      <c r="N19">
        <f>SUMIFS(Export!N$3:N$239,Export!$B$3:$B$239,DATA!$B19,Export!$C$3:$C$239,DATA!$C19)</f>
        <v>150</v>
      </c>
      <c r="O19">
        <f>SUMIFS(Export!O$3:O$239,Export!$B$3:$B$239,DATA!$B19,Export!$C$3:$C$239,DATA!$C19)</f>
        <v>10</v>
      </c>
      <c r="P19">
        <f>SUMIFS(Export!P$3:P$239,Export!$B$3:$B$239,DATA!$B19,Export!$C$3:$C$239,DATA!$C19)</f>
        <v>384</v>
      </c>
    </row>
    <row r="20" spans="1:16" x14ac:dyDescent="0.25">
      <c r="A20" t="s">
        <v>88</v>
      </c>
      <c r="B20" t="s">
        <v>115</v>
      </c>
      <c r="C20">
        <v>2</v>
      </c>
      <c r="D20">
        <f>SUMIFS(Export!D$3:D$239,Export!$B$3:$B$239,DATA!$B20,Export!$C$3:$C$239,DATA!$C20)</f>
        <v>1280</v>
      </c>
      <c r="E20">
        <f>SUMIFS(Export!E$3:E$239,Export!$B$3:$B$239,DATA!$B20,Export!$C$3:$C$239,DATA!$C20)</f>
        <v>726</v>
      </c>
      <c r="F20">
        <f>SUMIFS(Export!F$3:F$239,Export!$B$3:$B$239,DATA!$B20,Export!$C$3:$C$239,DATA!$C20)</f>
        <v>554</v>
      </c>
      <c r="G20">
        <f>SUMIFS(Export!G$3:G$239,Export!$B$3:$B$239,DATA!$B20,Export!$C$3:$C$239,DATA!$C20)</f>
        <v>0</v>
      </c>
      <c r="H20">
        <f>SUMIFS(Export!H$3:H$239,Export!$B$3:$B$239,DATA!$B20,Export!$C$3:$C$239,DATA!$C20)</f>
        <v>3</v>
      </c>
      <c r="I20">
        <f>SUMIFS(Export!I$3:I$239,Export!$B$3:$B$239,DATA!$B20,Export!$C$3:$C$239,DATA!$C20)</f>
        <v>5</v>
      </c>
      <c r="J20">
        <f>SUMIFS(Export!J$3:J$239,Export!$B$3:$B$239,DATA!$B20,Export!$C$3:$C$239,DATA!$C20)</f>
        <v>718</v>
      </c>
      <c r="K20">
        <f>SUMIFS(Export!K$3:K$239,Export!$B$3:$B$239,DATA!$B20,Export!$C$3:$C$239,DATA!$C20)</f>
        <v>36</v>
      </c>
      <c r="L20">
        <f>SUMIFS(Export!L$3:L$239,Export!$B$3:$B$239,DATA!$B20,Export!$C$3:$C$239,DATA!$C20)</f>
        <v>154</v>
      </c>
      <c r="M20">
        <f>SUMIFS(Export!M$3:M$239,Export!$B$3:$B$239,DATA!$B20,Export!$C$3:$C$239,DATA!$C20)</f>
        <v>36</v>
      </c>
      <c r="N20">
        <f>SUMIFS(Export!N$3:N$239,Export!$B$3:$B$239,DATA!$B20,Export!$C$3:$C$239,DATA!$C20)</f>
        <v>166</v>
      </c>
      <c r="O20">
        <f>SUMIFS(Export!O$3:O$239,Export!$B$3:$B$239,DATA!$B20,Export!$C$3:$C$239,DATA!$C20)</f>
        <v>9</v>
      </c>
      <c r="P20">
        <f>SUMIFS(Export!P$3:P$239,Export!$B$3:$B$239,DATA!$B20,Export!$C$3:$C$239,DATA!$C20)</f>
        <v>317</v>
      </c>
    </row>
    <row r="21" spans="1:16" x14ac:dyDescent="0.25">
      <c r="A21" t="s">
        <v>88</v>
      </c>
      <c r="B21" t="s">
        <v>115</v>
      </c>
      <c r="C21">
        <v>3</v>
      </c>
      <c r="D21">
        <f>SUMIFS(Export!D$3:D$239,Export!$B$3:$B$239,DATA!$B21,Export!$C$3:$C$239,DATA!$C21)</f>
        <v>1049</v>
      </c>
      <c r="E21">
        <f>SUMIFS(Export!E$3:E$239,Export!$B$3:$B$239,DATA!$B21,Export!$C$3:$C$239,DATA!$C21)</f>
        <v>579</v>
      </c>
      <c r="F21">
        <f>SUMIFS(Export!F$3:F$239,Export!$B$3:$B$239,DATA!$B21,Export!$C$3:$C$239,DATA!$C21)</f>
        <v>470</v>
      </c>
      <c r="G21">
        <f>SUMIFS(Export!G$3:G$239,Export!$B$3:$B$239,DATA!$B21,Export!$C$3:$C$239,DATA!$C21)</f>
        <v>0</v>
      </c>
      <c r="H21">
        <f>SUMIFS(Export!H$3:H$239,Export!$B$3:$B$239,DATA!$B21,Export!$C$3:$C$239,DATA!$C21)</f>
        <v>7</v>
      </c>
      <c r="I21">
        <f>SUMIFS(Export!I$3:I$239,Export!$B$3:$B$239,DATA!$B21,Export!$C$3:$C$239,DATA!$C21)</f>
        <v>6</v>
      </c>
      <c r="J21">
        <f>SUMIFS(Export!J$3:J$239,Export!$B$3:$B$239,DATA!$B21,Export!$C$3:$C$239,DATA!$C21)</f>
        <v>566</v>
      </c>
      <c r="K21">
        <f>SUMIFS(Export!K$3:K$239,Export!$B$3:$B$239,DATA!$B21,Export!$C$3:$C$239,DATA!$C21)</f>
        <v>25</v>
      </c>
      <c r="L21">
        <f>SUMIFS(Export!L$3:L$239,Export!$B$3:$B$239,DATA!$B21,Export!$C$3:$C$239,DATA!$C21)</f>
        <v>123</v>
      </c>
      <c r="M21">
        <f>SUMIFS(Export!M$3:M$239,Export!$B$3:$B$239,DATA!$B21,Export!$C$3:$C$239,DATA!$C21)</f>
        <v>31</v>
      </c>
      <c r="N21">
        <f>SUMIFS(Export!N$3:N$239,Export!$B$3:$B$239,DATA!$B21,Export!$C$3:$C$239,DATA!$C21)</f>
        <v>131</v>
      </c>
      <c r="O21">
        <f>SUMIFS(Export!O$3:O$239,Export!$B$3:$B$239,DATA!$B21,Export!$C$3:$C$239,DATA!$C21)</f>
        <v>12</v>
      </c>
      <c r="P21">
        <f>SUMIFS(Export!P$3:P$239,Export!$B$3:$B$239,DATA!$B21,Export!$C$3:$C$239,DATA!$C21)</f>
        <v>244</v>
      </c>
    </row>
    <row r="22" spans="1:16" x14ac:dyDescent="0.25">
      <c r="A22" t="s">
        <v>88</v>
      </c>
      <c r="B22" t="s">
        <v>115</v>
      </c>
      <c r="C22">
        <v>4</v>
      </c>
      <c r="D22">
        <f>SUMIFS(Export!D$3:D$239,Export!$B$3:$B$239,DATA!$B22,Export!$C$3:$C$239,DATA!$C22)</f>
        <v>1553</v>
      </c>
      <c r="E22">
        <f>SUMIFS(Export!E$3:E$239,Export!$B$3:$B$239,DATA!$B22,Export!$C$3:$C$239,DATA!$C22)</f>
        <v>857</v>
      </c>
      <c r="F22">
        <f>SUMIFS(Export!F$3:F$239,Export!$B$3:$B$239,DATA!$B22,Export!$C$3:$C$239,DATA!$C22)</f>
        <v>696</v>
      </c>
      <c r="G22">
        <f>SUMIFS(Export!G$3:G$239,Export!$B$3:$B$239,DATA!$B22,Export!$C$3:$C$239,DATA!$C22)</f>
        <v>0</v>
      </c>
      <c r="H22">
        <f>SUMIFS(Export!H$3:H$239,Export!$B$3:$B$239,DATA!$B22,Export!$C$3:$C$239,DATA!$C22)</f>
        <v>0</v>
      </c>
      <c r="I22">
        <f>SUMIFS(Export!I$3:I$239,Export!$B$3:$B$239,DATA!$B22,Export!$C$3:$C$239,DATA!$C22)</f>
        <v>13</v>
      </c>
      <c r="J22">
        <f>SUMIFS(Export!J$3:J$239,Export!$B$3:$B$239,DATA!$B22,Export!$C$3:$C$239,DATA!$C22)</f>
        <v>844</v>
      </c>
      <c r="K22">
        <f>SUMIFS(Export!K$3:K$239,Export!$B$3:$B$239,DATA!$B22,Export!$C$3:$C$239,DATA!$C22)</f>
        <v>42</v>
      </c>
      <c r="L22">
        <f>SUMIFS(Export!L$3:L$239,Export!$B$3:$B$239,DATA!$B22,Export!$C$3:$C$239,DATA!$C22)</f>
        <v>203</v>
      </c>
      <c r="M22">
        <f>SUMIFS(Export!M$3:M$239,Export!$B$3:$B$239,DATA!$B22,Export!$C$3:$C$239,DATA!$C22)</f>
        <v>52</v>
      </c>
      <c r="N22">
        <f>SUMIFS(Export!N$3:N$239,Export!$B$3:$B$239,DATA!$B22,Export!$C$3:$C$239,DATA!$C22)</f>
        <v>222</v>
      </c>
      <c r="O22">
        <f>SUMIFS(Export!O$3:O$239,Export!$B$3:$B$239,DATA!$B22,Export!$C$3:$C$239,DATA!$C22)</f>
        <v>15</v>
      </c>
      <c r="P22">
        <f>SUMIFS(Export!P$3:P$239,Export!$B$3:$B$239,DATA!$B22,Export!$C$3:$C$239,DATA!$C22)</f>
        <v>310</v>
      </c>
    </row>
    <row r="23" spans="1:16" x14ac:dyDescent="0.25">
      <c r="A23" t="s">
        <v>88</v>
      </c>
      <c r="B23" t="s">
        <v>115</v>
      </c>
      <c r="C23">
        <v>5</v>
      </c>
      <c r="D23">
        <f>SUMIFS(Export!D$3:D$239,Export!$B$3:$B$239,DATA!$B23,Export!$C$3:$C$239,DATA!$C23)</f>
        <v>1151</v>
      </c>
      <c r="E23">
        <f>SUMIFS(Export!E$3:E$239,Export!$B$3:$B$239,DATA!$B23,Export!$C$3:$C$239,DATA!$C23)</f>
        <v>658</v>
      </c>
      <c r="F23">
        <f>SUMIFS(Export!F$3:F$239,Export!$B$3:$B$239,DATA!$B23,Export!$C$3:$C$239,DATA!$C23)</f>
        <v>493</v>
      </c>
      <c r="G23">
        <f>SUMIFS(Export!G$3:G$239,Export!$B$3:$B$239,DATA!$B23,Export!$C$3:$C$239,DATA!$C23)</f>
        <v>0</v>
      </c>
      <c r="H23">
        <f>SUMIFS(Export!H$3:H$239,Export!$B$3:$B$239,DATA!$B23,Export!$C$3:$C$239,DATA!$C23)</f>
        <v>6</v>
      </c>
      <c r="I23">
        <f>SUMIFS(Export!I$3:I$239,Export!$B$3:$B$239,DATA!$B23,Export!$C$3:$C$239,DATA!$C23)</f>
        <v>7</v>
      </c>
      <c r="J23">
        <f>SUMIFS(Export!J$3:J$239,Export!$B$3:$B$239,DATA!$B23,Export!$C$3:$C$239,DATA!$C23)</f>
        <v>645</v>
      </c>
      <c r="K23">
        <f>SUMIFS(Export!K$3:K$239,Export!$B$3:$B$239,DATA!$B23,Export!$C$3:$C$239,DATA!$C23)</f>
        <v>30</v>
      </c>
      <c r="L23">
        <f>SUMIFS(Export!L$3:L$239,Export!$B$3:$B$239,DATA!$B23,Export!$C$3:$C$239,DATA!$C23)</f>
        <v>135</v>
      </c>
      <c r="M23">
        <f>SUMIFS(Export!M$3:M$239,Export!$B$3:$B$239,DATA!$B23,Export!$C$3:$C$239,DATA!$C23)</f>
        <v>23</v>
      </c>
      <c r="N23">
        <f>SUMIFS(Export!N$3:N$239,Export!$B$3:$B$239,DATA!$B23,Export!$C$3:$C$239,DATA!$C23)</f>
        <v>204</v>
      </c>
      <c r="O23">
        <f>SUMIFS(Export!O$3:O$239,Export!$B$3:$B$239,DATA!$B23,Export!$C$3:$C$239,DATA!$C23)</f>
        <v>13</v>
      </c>
      <c r="P23">
        <f>SUMIFS(Export!P$3:P$239,Export!$B$3:$B$239,DATA!$B23,Export!$C$3:$C$239,DATA!$C23)</f>
        <v>240</v>
      </c>
    </row>
    <row r="24" spans="1:16" x14ac:dyDescent="0.25">
      <c r="A24" t="s">
        <v>88</v>
      </c>
      <c r="B24" t="s">
        <v>115</v>
      </c>
      <c r="C24">
        <v>6</v>
      </c>
      <c r="D24">
        <f>SUMIFS(Export!D$3:D$239,Export!$B$3:$B$239,DATA!$B24,Export!$C$3:$C$239,DATA!$C24)</f>
        <v>1325</v>
      </c>
      <c r="E24">
        <f>SUMIFS(Export!E$3:E$239,Export!$B$3:$B$239,DATA!$B24,Export!$C$3:$C$239,DATA!$C24)</f>
        <v>794</v>
      </c>
      <c r="F24">
        <f>SUMIFS(Export!F$3:F$239,Export!$B$3:$B$239,DATA!$B24,Export!$C$3:$C$239,DATA!$C24)</f>
        <v>531</v>
      </c>
      <c r="G24">
        <f>SUMIFS(Export!G$3:G$239,Export!$B$3:$B$239,DATA!$B24,Export!$C$3:$C$239,DATA!$C24)</f>
        <v>0</v>
      </c>
      <c r="H24">
        <f>SUMIFS(Export!H$3:H$239,Export!$B$3:$B$239,DATA!$B24,Export!$C$3:$C$239,DATA!$C24)</f>
        <v>8</v>
      </c>
      <c r="I24">
        <f>SUMIFS(Export!I$3:I$239,Export!$B$3:$B$239,DATA!$B24,Export!$C$3:$C$239,DATA!$C24)</f>
        <v>10</v>
      </c>
      <c r="J24">
        <f>SUMIFS(Export!J$3:J$239,Export!$B$3:$B$239,DATA!$B24,Export!$C$3:$C$239,DATA!$C24)</f>
        <v>776</v>
      </c>
      <c r="K24">
        <f>SUMIFS(Export!K$3:K$239,Export!$B$3:$B$239,DATA!$B24,Export!$C$3:$C$239,DATA!$C24)</f>
        <v>35</v>
      </c>
      <c r="L24">
        <f>SUMIFS(Export!L$3:L$239,Export!$B$3:$B$239,DATA!$B24,Export!$C$3:$C$239,DATA!$C24)</f>
        <v>193</v>
      </c>
      <c r="M24">
        <f>SUMIFS(Export!M$3:M$239,Export!$B$3:$B$239,DATA!$B24,Export!$C$3:$C$239,DATA!$C24)</f>
        <v>18</v>
      </c>
      <c r="N24">
        <f>SUMIFS(Export!N$3:N$239,Export!$B$3:$B$239,DATA!$B24,Export!$C$3:$C$239,DATA!$C24)</f>
        <v>179</v>
      </c>
      <c r="O24">
        <f>SUMIFS(Export!O$3:O$239,Export!$B$3:$B$239,DATA!$B24,Export!$C$3:$C$239,DATA!$C24)</f>
        <v>7</v>
      </c>
      <c r="P24">
        <f>SUMIFS(Export!P$3:P$239,Export!$B$3:$B$239,DATA!$B24,Export!$C$3:$C$239,DATA!$C24)</f>
        <v>344</v>
      </c>
    </row>
    <row r="25" spans="1:16" x14ac:dyDescent="0.25">
      <c r="A25" t="s">
        <v>88</v>
      </c>
      <c r="B25" t="s">
        <v>115</v>
      </c>
      <c r="C25">
        <v>7</v>
      </c>
      <c r="D25">
        <f>SUMIFS(Export!D$3:D$239,Export!$B$3:$B$239,DATA!$B25,Export!$C$3:$C$239,DATA!$C25)</f>
        <v>1300</v>
      </c>
      <c r="E25">
        <f>SUMIFS(Export!E$3:E$239,Export!$B$3:$B$239,DATA!$B25,Export!$C$3:$C$239,DATA!$C25)</f>
        <v>806</v>
      </c>
      <c r="F25">
        <f>SUMIFS(Export!F$3:F$239,Export!$B$3:$B$239,DATA!$B25,Export!$C$3:$C$239,DATA!$C25)</f>
        <v>494</v>
      </c>
      <c r="G25">
        <f>SUMIFS(Export!G$3:G$239,Export!$B$3:$B$239,DATA!$B25,Export!$C$3:$C$239,DATA!$C25)</f>
        <v>0</v>
      </c>
      <c r="H25">
        <f>SUMIFS(Export!H$3:H$239,Export!$B$3:$B$239,DATA!$B25,Export!$C$3:$C$239,DATA!$C25)</f>
        <v>11</v>
      </c>
      <c r="I25">
        <f>SUMIFS(Export!I$3:I$239,Export!$B$3:$B$239,DATA!$B25,Export!$C$3:$C$239,DATA!$C25)</f>
        <v>10</v>
      </c>
      <c r="J25">
        <f>SUMIFS(Export!J$3:J$239,Export!$B$3:$B$239,DATA!$B25,Export!$C$3:$C$239,DATA!$C25)</f>
        <v>785</v>
      </c>
      <c r="K25">
        <f>SUMIFS(Export!K$3:K$239,Export!$B$3:$B$239,DATA!$B25,Export!$C$3:$C$239,DATA!$C25)</f>
        <v>34</v>
      </c>
      <c r="L25">
        <f>SUMIFS(Export!L$3:L$239,Export!$B$3:$B$239,DATA!$B25,Export!$C$3:$C$239,DATA!$C25)</f>
        <v>219</v>
      </c>
      <c r="M25">
        <f>SUMIFS(Export!M$3:M$239,Export!$B$3:$B$239,DATA!$B25,Export!$C$3:$C$239,DATA!$C25)</f>
        <v>10</v>
      </c>
      <c r="N25">
        <f>SUMIFS(Export!N$3:N$239,Export!$B$3:$B$239,DATA!$B25,Export!$C$3:$C$239,DATA!$C25)</f>
        <v>216</v>
      </c>
      <c r="O25">
        <f>SUMIFS(Export!O$3:O$239,Export!$B$3:$B$239,DATA!$B25,Export!$C$3:$C$239,DATA!$C25)</f>
        <v>3</v>
      </c>
      <c r="P25">
        <f>SUMIFS(Export!P$3:P$239,Export!$B$3:$B$239,DATA!$B25,Export!$C$3:$C$239,DATA!$C25)</f>
        <v>303</v>
      </c>
    </row>
    <row r="26" spans="1:16" x14ac:dyDescent="0.25">
      <c r="A26" t="s">
        <v>88</v>
      </c>
      <c r="B26" t="s">
        <v>115</v>
      </c>
      <c r="C26">
        <v>8</v>
      </c>
      <c r="D26">
        <f>SUMIFS(Export!D$3:D$239,Export!$B$3:$B$239,DATA!$B26,Export!$C$3:$C$239,DATA!$C26)</f>
        <v>1085</v>
      </c>
      <c r="E26">
        <f>SUMIFS(Export!E$3:E$239,Export!$B$3:$B$239,DATA!$B26,Export!$C$3:$C$239,DATA!$C26)</f>
        <v>628</v>
      </c>
      <c r="F26">
        <f>SUMIFS(Export!F$3:F$239,Export!$B$3:$B$239,DATA!$B26,Export!$C$3:$C$239,DATA!$C26)</f>
        <v>457</v>
      </c>
      <c r="G26">
        <f>SUMIFS(Export!G$3:G$239,Export!$B$3:$B$239,DATA!$B26,Export!$C$3:$C$239,DATA!$C26)</f>
        <v>0</v>
      </c>
      <c r="H26">
        <f>SUMIFS(Export!H$3:H$239,Export!$B$3:$B$239,DATA!$B26,Export!$C$3:$C$239,DATA!$C26)</f>
        <v>9</v>
      </c>
      <c r="I26">
        <f>SUMIFS(Export!I$3:I$239,Export!$B$3:$B$239,DATA!$B26,Export!$C$3:$C$239,DATA!$C26)</f>
        <v>8</v>
      </c>
      <c r="J26">
        <f>SUMIFS(Export!J$3:J$239,Export!$B$3:$B$239,DATA!$B26,Export!$C$3:$C$239,DATA!$C26)</f>
        <v>611</v>
      </c>
      <c r="K26">
        <f>SUMIFS(Export!K$3:K$239,Export!$B$3:$B$239,DATA!$B26,Export!$C$3:$C$239,DATA!$C26)</f>
        <v>46</v>
      </c>
      <c r="L26">
        <f>SUMIFS(Export!L$3:L$239,Export!$B$3:$B$239,DATA!$B26,Export!$C$3:$C$239,DATA!$C26)</f>
        <v>151</v>
      </c>
      <c r="M26">
        <f>SUMIFS(Export!M$3:M$239,Export!$B$3:$B$239,DATA!$B26,Export!$C$3:$C$239,DATA!$C26)</f>
        <v>17</v>
      </c>
      <c r="N26">
        <f>SUMIFS(Export!N$3:N$239,Export!$B$3:$B$239,DATA!$B26,Export!$C$3:$C$239,DATA!$C26)</f>
        <v>169</v>
      </c>
      <c r="O26">
        <f>SUMIFS(Export!O$3:O$239,Export!$B$3:$B$239,DATA!$B26,Export!$C$3:$C$239,DATA!$C26)</f>
        <v>5</v>
      </c>
      <c r="P26">
        <f>SUMIFS(Export!P$3:P$239,Export!$B$3:$B$239,DATA!$B26,Export!$C$3:$C$239,DATA!$C26)</f>
        <v>223</v>
      </c>
    </row>
    <row r="27" spans="1:16" x14ac:dyDescent="0.25">
      <c r="A27" t="s">
        <v>88</v>
      </c>
      <c r="B27" t="s">
        <v>115</v>
      </c>
      <c r="C27">
        <v>9</v>
      </c>
      <c r="D27">
        <f>SUMIFS(Export!D$3:D$239,Export!$B$3:$B$239,DATA!$B27,Export!$C$3:$C$239,DATA!$C27)</f>
        <v>1150</v>
      </c>
      <c r="E27">
        <f>SUMIFS(Export!E$3:E$239,Export!$B$3:$B$239,DATA!$B27,Export!$C$3:$C$239,DATA!$C27)</f>
        <v>686</v>
      </c>
      <c r="F27">
        <f>SUMIFS(Export!F$3:F$239,Export!$B$3:$B$239,DATA!$B27,Export!$C$3:$C$239,DATA!$C27)</f>
        <v>464</v>
      </c>
      <c r="G27">
        <f>SUMIFS(Export!G$3:G$239,Export!$B$3:$B$239,DATA!$B27,Export!$C$3:$C$239,DATA!$C27)</f>
        <v>0</v>
      </c>
      <c r="H27">
        <f>SUMIFS(Export!H$3:H$239,Export!$B$3:$B$239,DATA!$B27,Export!$C$3:$C$239,DATA!$C27)</f>
        <v>6</v>
      </c>
      <c r="I27">
        <f>SUMIFS(Export!I$3:I$239,Export!$B$3:$B$239,DATA!$B27,Export!$C$3:$C$239,DATA!$C27)</f>
        <v>5</v>
      </c>
      <c r="J27">
        <f>SUMIFS(Export!J$3:J$239,Export!$B$3:$B$239,DATA!$B27,Export!$C$3:$C$239,DATA!$C27)</f>
        <v>675</v>
      </c>
      <c r="K27">
        <f>SUMIFS(Export!K$3:K$239,Export!$B$3:$B$239,DATA!$B27,Export!$C$3:$C$239,DATA!$C27)</f>
        <v>21</v>
      </c>
      <c r="L27">
        <f>SUMIFS(Export!L$3:L$239,Export!$B$3:$B$239,DATA!$B27,Export!$C$3:$C$239,DATA!$C27)</f>
        <v>100</v>
      </c>
      <c r="M27">
        <f>SUMIFS(Export!M$3:M$239,Export!$B$3:$B$239,DATA!$B27,Export!$C$3:$C$239,DATA!$C27)</f>
        <v>11</v>
      </c>
      <c r="N27">
        <f>SUMIFS(Export!N$3:N$239,Export!$B$3:$B$239,DATA!$B27,Export!$C$3:$C$239,DATA!$C27)</f>
        <v>301</v>
      </c>
      <c r="O27">
        <f>SUMIFS(Export!O$3:O$239,Export!$B$3:$B$239,DATA!$B27,Export!$C$3:$C$239,DATA!$C27)</f>
        <v>1</v>
      </c>
      <c r="P27">
        <f>SUMIFS(Export!P$3:P$239,Export!$B$3:$B$239,DATA!$B27,Export!$C$3:$C$239,DATA!$C27)</f>
        <v>241</v>
      </c>
    </row>
    <row r="28" spans="1:16" x14ac:dyDescent="0.25">
      <c r="A28" t="s">
        <v>88</v>
      </c>
      <c r="B28" t="s">
        <v>115</v>
      </c>
      <c r="C28">
        <v>10</v>
      </c>
      <c r="D28">
        <f>SUMIFS(Export!D$3:D$239,Export!$B$3:$B$239,DATA!$B28,Export!$C$3:$C$239,DATA!$C28)</f>
        <v>1489</v>
      </c>
      <c r="E28">
        <f>SUMIFS(Export!E$3:E$239,Export!$B$3:$B$239,DATA!$B28,Export!$C$3:$C$239,DATA!$C28)</f>
        <v>843</v>
      </c>
      <c r="F28">
        <f>SUMIFS(Export!F$3:F$239,Export!$B$3:$B$239,DATA!$B28,Export!$C$3:$C$239,DATA!$C28)</f>
        <v>646</v>
      </c>
      <c r="G28">
        <f>SUMIFS(Export!G$3:G$239,Export!$B$3:$B$239,DATA!$B28,Export!$C$3:$C$239,DATA!$C28)</f>
        <v>0</v>
      </c>
      <c r="H28">
        <f>SUMIFS(Export!H$3:H$239,Export!$B$3:$B$239,DATA!$B28,Export!$C$3:$C$239,DATA!$C28)</f>
        <v>2</v>
      </c>
      <c r="I28">
        <f>SUMIFS(Export!I$3:I$239,Export!$B$3:$B$239,DATA!$B28,Export!$C$3:$C$239,DATA!$C28)</f>
        <v>9</v>
      </c>
      <c r="J28">
        <f>SUMIFS(Export!J$3:J$239,Export!$B$3:$B$239,DATA!$B28,Export!$C$3:$C$239,DATA!$C28)</f>
        <v>832</v>
      </c>
      <c r="K28">
        <f>SUMIFS(Export!K$3:K$239,Export!$B$3:$B$239,DATA!$B28,Export!$C$3:$C$239,DATA!$C28)</f>
        <v>40</v>
      </c>
      <c r="L28">
        <f>SUMIFS(Export!L$3:L$239,Export!$B$3:$B$239,DATA!$B28,Export!$C$3:$C$239,DATA!$C28)</f>
        <v>158</v>
      </c>
      <c r="M28">
        <f>SUMIFS(Export!M$3:M$239,Export!$B$3:$B$239,DATA!$B28,Export!$C$3:$C$239,DATA!$C28)</f>
        <v>46</v>
      </c>
      <c r="N28">
        <f>SUMIFS(Export!N$3:N$239,Export!$B$3:$B$239,DATA!$B28,Export!$C$3:$C$239,DATA!$C28)</f>
        <v>210</v>
      </c>
      <c r="O28">
        <f>SUMIFS(Export!O$3:O$239,Export!$B$3:$B$239,DATA!$B28,Export!$C$3:$C$239,DATA!$C28)</f>
        <v>13</v>
      </c>
      <c r="P28">
        <f>SUMIFS(Export!P$3:P$239,Export!$B$3:$B$239,DATA!$B28,Export!$C$3:$C$239,DATA!$C28)</f>
        <v>365</v>
      </c>
    </row>
    <row r="29" spans="1:16" x14ac:dyDescent="0.25">
      <c r="A29" t="s">
        <v>88</v>
      </c>
      <c r="B29" t="s">
        <v>115</v>
      </c>
      <c r="C29">
        <v>11</v>
      </c>
      <c r="D29">
        <f>SUMIFS(Export!D$3:D$239,Export!$B$3:$B$239,DATA!$B29,Export!$C$3:$C$239,DATA!$C29)</f>
        <v>1450</v>
      </c>
      <c r="E29">
        <f>SUMIFS(Export!E$3:E$239,Export!$B$3:$B$239,DATA!$B29,Export!$C$3:$C$239,DATA!$C29)</f>
        <v>873</v>
      </c>
      <c r="F29">
        <f>SUMIFS(Export!F$3:F$239,Export!$B$3:$B$239,DATA!$B29,Export!$C$3:$C$239,DATA!$C29)</f>
        <v>577</v>
      </c>
      <c r="G29">
        <f>SUMIFS(Export!G$3:G$239,Export!$B$3:$B$239,DATA!$B29,Export!$C$3:$C$239,DATA!$C29)</f>
        <v>0</v>
      </c>
      <c r="H29">
        <f>SUMIFS(Export!H$3:H$239,Export!$B$3:$B$239,DATA!$B29,Export!$C$3:$C$239,DATA!$C29)</f>
        <v>5</v>
      </c>
      <c r="I29">
        <f>SUMIFS(Export!I$3:I$239,Export!$B$3:$B$239,DATA!$B29,Export!$C$3:$C$239,DATA!$C29)</f>
        <v>8</v>
      </c>
      <c r="J29">
        <f>SUMIFS(Export!J$3:J$239,Export!$B$3:$B$239,DATA!$B29,Export!$C$3:$C$239,DATA!$C29)</f>
        <v>860</v>
      </c>
      <c r="K29">
        <f>SUMIFS(Export!K$3:K$239,Export!$B$3:$B$239,DATA!$B29,Export!$C$3:$C$239,DATA!$C29)</f>
        <v>51</v>
      </c>
      <c r="L29">
        <f>SUMIFS(Export!L$3:L$239,Export!$B$3:$B$239,DATA!$B29,Export!$C$3:$C$239,DATA!$C29)</f>
        <v>167</v>
      </c>
      <c r="M29">
        <f>SUMIFS(Export!M$3:M$239,Export!$B$3:$B$239,DATA!$B29,Export!$C$3:$C$239,DATA!$C29)</f>
        <v>24</v>
      </c>
      <c r="N29">
        <f>SUMIFS(Export!N$3:N$239,Export!$B$3:$B$239,DATA!$B29,Export!$C$3:$C$239,DATA!$C29)</f>
        <v>269</v>
      </c>
      <c r="O29">
        <f>SUMIFS(Export!O$3:O$239,Export!$B$3:$B$239,DATA!$B29,Export!$C$3:$C$239,DATA!$C29)</f>
        <v>10</v>
      </c>
      <c r="P29">
        <f>SUMIFS(Export!P$3:P$239,Export!$B$3:$B$239,DATA!$B29,Export!$C$3:$C$239,DATA!$C29)</f>
        <v>339</v>
      </c>
    </row>
    <row r="30" spans="1:16" x14ac:dyDescent="0.25">
      <c r="A30" t="s">
        <v>88</v>
      </c>
      <c r="B30" t="s">
        <v>115</v>
      </c>
      <c r="C30">
        <v>12</v>
      </c>
      <c r="D30">
        <f>SUMIFS(Export!D$3:D$239,Export!$B$3:$B$239,DATA!$B30,Export!$C$3:$C$239,DATA!$C30)</f>
        <v>1514</v>
      </c>
      <c r="E30">
        <f>SUMIFS(Export!E$3:E$239,Export!$B$3:$B$239,DATA!$B30,Export!$C$3:$C$239,DATA!$C30)</f>
        <v>710</v>
      </c>
      <c r="F30">
        <f>SUMIFS(Export!F$3:F$239,Export!$B$3:$B$239,DATA!$B30,Export!$C$3:$C$239,DATA!$C30)</f>
        <v>804</v>
      </c>
      <c r="G30">
        <f>SUMIFS(Export!G$3:G$239,Export!$B$3:$B$239,DATA!$B30,Export!$C$3:$C$239,DATA!$C30)</f>
        <v>0</v>
      </c>
      <c r="H30">
        <f>SUMIFS(Export!H$3:H$239,Export!$B$3:$B$239,DATA!$B30,Export!$C$3:$C$239,DATA!$C30)</f>
        <v>0</v>
      </c>
      <c r="I30">
        <f>SUMIFS(Export!I$3:I$239,Export!$B$3:$B$239,DATA!$B30,Export!$C$3:$C$239,DATA!$C30)</f>
        <v>7</v>
      </c>
      <c r="J30">
        <f>SUMIFS(Export!J$3:J$239,Export!$B$3:$B$239,DATA!$B30,Export!$C$3:$C$239,DATA!$C30)</f>
        <v>703</v>
      </c>
      <c r="K30">
        <f>SUMIFS(Export!K$3:K$239,Export!$B$3:$B$239,DATA!$B30,Export!$C$3:$C$239,DATA!$C30)</f>
        <v>42</v>
      </c>
      <c r="L30">
        <f>SUMIFS(Export!L$3:L$239,Export!$B$3:$B$239,DATA!$B30,Export!$C$3:$C$239,DATA!$C30)</f>
        <v>86</v>
      </c>
      <c r="M30">
        <f>SUMIFS(Export!M$3:M$239,Export!$B$3:$B$239,DATA!$B30,Export!$C$3:$C$239,DATA!$C30)</f>
        <v>32</v>
      </c>
      <c r="N30">
        <f>SUMIFS(Export!N$3:N$239,Export!$B$3:$B$239,DATA!$B30,Export!$C$3:$C$239,DATA!$C30)</f>
        <v>139</v>
      </c>
      <c r="O30">
        <f>SUMIFS(Export!O$3:O$239,Export!$B$3:$B$239,DATA!$B30,Export!$C$3:$C$239,DATA!$C30)</f>
        <v>13</v>
      </c>
      <c r="P30">
        <f>SUMIFS(Export!P$3:P$239,Export!$B$3:$B$239,DATA!$B30,Export!$C$3:$C$239,DATA!$C30)</f>
        <v>391</v>
      </c>
    </row>
    <row r="31" spans="1:16" x14ac:dyDescent="0.25">
      <c r="A31" t="s">
        <v>88</v>
      </c>
      <c r="B31" t="s">
        <v>115</v>
      </c>
      <c r="C31">
        <v>13</v>
      </c>
      <c r="D31">
        <f>SUMIFS(Export!D$3:D$239,Export!$B$3:$B$239,DATA!$B31,Export!$C$3:$C$239,DATA!$C31)</f>
        <v>1059</v>
      </c>
      <c r="E31">
        <f>SUMIFS(Export!E$3:E$239,Export!$B$3:$B$239,DATA!$B31,Export!$C$3:$C$239,DATA!$C31)</f>
        <v>540</v>
      </c>
      <c r="F31">
        <f>SUMIFS(Export!F$3:F$239,Export!$B$3:$B$239,DATA!$B31,Export!$C$3:$C$239,DATA!$C31)</f>
        <v>519</v>
      </c>
      <c r="G31">
        <f>SUMIFS(Export!G$3:G$239,Export!$B$3:$B$239,DATA!$B31,Export!$C$3:$C$239,DATA!$C31)</f>
        <v>0</v>
      </c>
      <c r="H31">
        <f>SUMIFS(Export!H$3:H$239,Export!$B$3:$B$239,DATA!$B31,Export!$C$3:$C$239,DATA!$C31)</f>
        <v>10</v>
      </c>
      <c r="I31">
        <f>SUMIFS(Export!I$3:I$239,Export!$B$3:$B$239,DATA!$B31,Export!$C$3:$C$239,DATA!$C31)</f>
        <v>8</v>
      </c>
      <c r="J31">
        <f>SUMIFS(Export!J$3:J$239,Export!$B$3:$B$239,DATA!$B31,Export!$C$3:$C$239,DATA!$C31)</f>
        <v>522</v>
      </c>
      <c r="K31">
        <f>SUMIFS(Export!K$3:K$239,Export!$B$3:$B$239,DATA!$B31,Export!$C$3:$C$239,DATA!$C31)</f>
        <v>32</v>
      </c>
      <c r="L31">
        <f>SUMIFS(Export!L$3:L$239,Export!$B$3:$B$239,DATA!$B31,Export!$C$3:$C$239,DATA!$C31)</f>
        <v>75</v>
      </c>
      <c r="M31">
        <f>SUMIFS(Export!M$3:M$239,Export!$B$3:$B$239,DATA!$B31,Export!$C$3:$C$239,DATA!$C31)</f>
        <v>21</v>
      </c>
      <c r="N31">
        <f>SUMIFS(Export!N$3:N$239,Export!$B$3:$B$239,DATA!$B31,Export!$C$3:$C$239,DATA!$C31)</f>
        <v>79</v>
      </c>
      <c r="O31">
        <f>SUMIFS(Export!O$3:O$239,Export!$B$3:$B$239,DATA!$B31,Export!$C$3:$C$239,DATA!$C31)</f>
        <v>6</v>
      </c>
      <c r="P31">
        <f>SUMIFS(Export!P$3:P$239,Export!$B$3:$B$239,DATA!$B31,Export!$C$3:$C$239,DATA!$C31)</f>
        <v>309</v>
      </c>
    </row>
    <row r="32" spans="1:16" x14ac:dyDescent="0.25">
      <c r="A32" t="s">
        <v>88</v>
      </c>
      <c r="B32" t="s">
        <v>115</v>
      </c>
      <c r="C32">
        <v>14</v>
      </c>
      <c r="D32">
        <f>SUMIFS(Export!D$3:D$239,Export!$B$3:$B$239,DATA!$B32,Export!$C$3:$C$239,DATA!$C32)</f>
        <v>1481</v>
      </c>
      <c r="E32">
        <f>SUMIFS(Export!E$3:E$239,Export!$B$3:$B$239,DATA!$B32,Export!$C$3:$C$239,DATA!$C32)</f>
        <v>812</v>
      </c>
      <c r="F32">
        <f>SUMIFS(Export!F$3:F$239,Export!$B$3:$B$239,DATA!$B32,Export!$C$3:$C$239,DATA!$C32)</f>
        <v>669</v>
      </c>
      <c r="G32">
        <f>SUMIFS(Export!G$3:G$239,Export!$B$3:$B$239,DATA!$B32,Export!$C$3:$C$239,DATA!$C32)</f>
        <v>0</v>
      </c>
      <c r="H32">
        <f>SUMIFS(Export!H$3:H$239,Export!$B$3:$B$239,DATA!$B32,Export!$C$3:$C$239,DATA!$C32)</f>
        <v>8</v>
      </c>
      <c r="I32">
        <f>SUMIFS(Export!I$3:I$239,Export!$B$3:$B$239,DATA!$B32,Export!$C$3:$C$239,DATA!$C32)</f>
        <v>4</v>
      </c>
      <c r="J32">
        <f>SUMIFS(Export!J$3:J$239,Export!$B$3:$B$239,DATA!$B32,Export!$C$3:$C$239,DATA!$C32)</f>
        <v>800</v>
      </c>
      <c r="K32">
        <f>SUMIFS(Export!K$3:K$239,Export!$B$3:$B$239,DATA!$B32,Export!$C$3:$C$239,DATA!$C32)</f>
        <v>66</v>
      </c>
      <c r="L32">
        <f>SUMIFS(Export!L$3:L$239,Export!$B$3:$B$239,DATA!$B32,Export!$C$3:$C$239,DATA!$C32)</f>
        <v>138</v>
      </c>
      <c r="M32">
        <f>SUMIFS(Export!M$3:M$239,Export!$B$3:$B$239,DATA!$B32,Export!$C$3:$C$239,DATA!$C32)</f>
        <v>62</v>
      </c>
      <c r="N32">
        <f>SUMIFS(Export!N$3:N$239,Export!$B$3:$B$239,DATA!$B32,Export!$C$3:$C$239,DATA!$C32)</f>
        <v>158</v>
      </c>
      <c r="O32">
        <f>SUMIFS(Export!O$3:O$239,Export!$B$3:$B$239,DATA!$B32,Export!$C$3:$C$239,DATA!$C32)</f>
        <v>14</v>
      </c>
      <c r="P32">
        <f>SUMIFS(Export!P$3:P$239,Export!$B$3:$B$239,DATA!$B32,Export!$C$3:$C$239,DATA!$C32)</f>
        <v>362</v>
      </c>
    </row>
    <row r="33" spans="1:16" x14ac:dyDescent="0.25">
      <c r="A33" t="s">
        <v>88</v>
      </c>
      <c r="B33" t="s">
        <v>115</v>
      </c>
      <c r="C33">
        <v>15</v>
      </c>
      <c r="D33">
        <f>SUMIFS(Export!D$3:D$239,Export!$B$3:$B$239,DATA!$B33,Export!$C$3:$C$239,DATA!$C33)</f>
        <v>1499</v>
      </c>
      <c r="E33">
        <f>SUMIFS(Export!E$3:E$239,Export!$B$3:$B$239,DATA!$B33,Export!$C$3:$C$239,DATA!$C33)</f>
        <v>809</v>
      </c>
      <c r="F33">
        <f>SUMIFS(Export!F$3:F$239,Export!$B$3:$B$239,DATA!$B33,Export!$C$3:$C$239,DATA!$C33)</f>
        <v>690</v>
      </c>
      <c r="G33">
        <f>SUMIFS(Export!G$3:G$239,Export!$B$3:$B$239,DATA!$B33,Export!$C$3:$C$239,DATA!$C33)</f>
        <v>0</v>
      </c>
      <c r="H33">
        <f>SUMIFS(Export!H$3:H$239,Export!$B$3:$B$239,DATA!$B33,Export!$C$3:$C$239,DATA!$C33)</f>
        <v>6</v>
      </c>
      <c r="I33">
        <f>SUMIFS(Export!I$3:I$239,Export!$B$3:$B$239,DATA!$B33,Export!$C$3:$C$239,DATA!$C33)</f>
        <v>7</v>
      </c>
      <c r="J33">
        <f>SUMIFS(Export!J$3:J$239,Export!$B$3:$B$239,DATA!$B33,Export!$C$3:$C$239,DATA!$C33)</f>
        <v>796</v>
      </c>
      <c r="K33">
        <f>SUMIFS(Export!K$3:K$239,Export!$B$3:$B$239,DATA!$B33,Export!$C$3:$C$239,DATA!$C33)</f>
        <v>36</v>
      </c>
      <c r="L33">
        <f>SUMIFS(Export!L$3:L$239,Export!$B$3:$B$239,DATA!$B33,Export!$C$3:$C$239,DATA!$C33)</f>
        <v>193</v>
      </c>
      <c r="M33">
        <f>SUMIFS(Export!M$3:M$239,Export!$B$3:$B$239,DATA!$B33,Export!$C$3:$C$239,DATA!$C33)</f>
        <v>44</v>
      </c>
      <c r="N33">
        <f>SUMIFS(Export!N$3:N$239,Export!$B$3:$B$239,DATA!$B33,Export!$C$3:$C$239,DATA!$C33)</f>
        <v>198</v>
      </c>
      <c r="O33">
        <f>SUMIFS(Export!O$3:O$239,Export!$B$3:$B$239,DATA!$B33,Export!$C$3:$C$239,DATA!$C33)</f>
        <v>10</v>
      </c>
      <c r="P33">
        <f>SUMIFS(Export!P$3:P$239,Export!$B$3:$B$239,DATA!$B33,Export!$C$3:$C$239,DATA!$C33)</f>
        <v>315</v>
      </c>
    </row>
    <row r="34" spans="1:16" x14ac:dyDescent="0.25">
      <c r="A34" t="s">
        <v>88</v>
      </c>
      <c r="B34" t="s">
        <v>7</v>
      </c>
      <c r="C34">
        <v>1</v>
      </c>
      <c r="D34">
        <f>SUMIFS(Export!D$3:D$239,Export!$B$3:$B$239,DATA!$B34,Export!$C$3:$C$239,DATA!$C34)</f>
        <v>1181</v>
      </c>
      <c r="E34">
        <f>SUMIFS(Export!E$3:E$239,Export!$B$3:$B$239,DATA!$B34,Export!$C$3:$C$239,DATA!$C34)</f>
        <v>600</v>
      </c>
      <c r="F34">
        <f>SUMIFS(Export!F$3:F$239,Export!$B$3:$B$239,DATA!$B34,Export!$C$3:$C$239,DATA!$C34)</f>
        <v>581</v>
      </c>
      <c r="G34">
        <f>SUMIFS(Export!G$3:G$239,Export!$B$3:$B$239,DATA!$B34,Export!$C$3:$C$239,DATA!$C34)</f>
        <v>0</v>
      </c>
      <c r="H34">
        <f>SUMIFS(Export!H$3:H$239,Export!$B$3:$B$239,DATA!$B34,Export!$C$3:$C$239,DATA!$C34)</f>
        <v>2</v>
      </c>
      <c r="I34">
        <f>SUMIFS(Export!I$3:I$239,Export!$B$3:$B$239,DATA!$B34,Export!$C$3:$C$239,DATA!$C34)</f>
        <v>2</v>
      </c>
      <c r="J34">
        <f>SUMIFS(Export!J$3:J$239,Export!$B$3:$B$239,DATA!$B34,Export!$C$3:$C$239,DATA!$C34)</f>
        <v>596</v>
      </c>
      <c r="K34">
        <f>SUMIFS(Export!K$3:K$239,Export!$B$3:$B$239,DATA!$B34,Export!$C$3:$C$239,DATA!$C34)</f>
        <v>32</v>
      </c>
      <c r="L34">
        <f>SUMIFS(Export!L$3:L$239,Export!$B$3:$B$239,DATA!$B34,Export!$C$3:$C$239,DATA!$C34)</f>
        <v>47</v>
      </c>
      <c r="M34">
        <f>SUMIFS(Export!M$3:M$239,Export!$B$3:$B$239,DATA!$B34,Export!$C$3:$C$239,DATA!$C34)</f>
        <v>19</v>
      </c>
      <c r="N34">
        <f>SUMIFS(Export!N$3:N$239,Export!$B$3:$B$239,DATA!$B34,Export!$C$3:$C$239,DATA!$C34)</f>
        <v>204</v>
      </c>
      <c r="O34">
        <f>SUMIFS(Export!O$3:O$239,Export!$B$3:$B$239,DATA!$B34,Export!$C$3:$C$239,DATA!$C34)</f>
        <v>9</v>
      </c>
      <c r="P34">
        <f>SUMIFS(Export!P$3:P$239,Export!$B$3:$B$239,DATA!$B34,Export!$C$3:$C$239,DATA!$C34)</f>
        <v>285</v>
      </c>
    </row>
    <row r="35" spans="1:16" x14ac:dyDescent="0.25">
      <c r="A35" t="s">
        <v>88</v>
      </c>
      <c r="B35" t="s">
        <v>7</v>
      </c>
      <c r="C35">
        <v>2</v>
      </c>
      <c r="D35">
        <f>SUMIFS(Export!D$3:D$239,Export!$B$3:$B$239,DATA!$B35,Export!$C$3:$C$239,DATA!$C35)</f>
        <v>1064</v>
      </c>
      <c r="E35">
        <f>SUMIFS(Export!E$3:E$239,Export!$B$3:$B$239,DATA!$B35,Export!$C$3:$C$239,DATA!$C35)</f>
        <v>657</v>
      </c>
      <c r="F35">
        <f>SUMIFS(Export!F$3:F$239,Export!$B$3:$B$239,DATA!$B35,Export!$C$3:$C$239,DATA!$C35)</f>
        <v>407</v>
      </c>
      <c r="G35">
        <f>SUMIFS(Export!G$3:G$239,Export!$B$3:$B$239,DATA!$B35,Export!$C$3:$C$239,DATA!$C35)</f>
        <v>0</v>
      </c>
      <c r="H35">
        <f>SUMIFS(Export!H$3:H$239,Export!$B$3:$B$239,DATA!$B35,Export!$C$3:$C$239,DATA!$C35)</f>
        <v>10</v>
      </c>
      <c r="I35">
        <f>SUMIFS(Export!I$3:I$239,Export!$B$3:$B$239,DATA!$B35,Export!$C$3:$C$239,DATA!$C35)</f>
        <v>5</v>
      </c>
      <c r="J35">
        <f>SUMIFS(Export!J$3:J$239,Export!$B$3:$B$239,DATA!$B35,Export!$C$3:$C$239,DATA!$C35)</f>
        <v>642</v>
      </c>
      <c r="K35">
        <f>SUMIFS(Export!K$3:K$239,Export!$B$3:$B$239,DATA!$B35,Export!$C$3:$C$239,DATA!$C35)</f>
        <v>17</v>
      </c>
      <c r="L35">
        <f>SUMIFS(Export!L$3:L$239,Export!$B$3:$B$239,DATA!$B35,Export!$C$3:$C$239,DATA!$C35)</f>
        <v>59</v>
      </c>
      <c r="M35">
        <f>SUMIFS(Export!M$3:M$239,Export!$B$3:$B$239,DATA!$B35,Export!$C$3:$C$239,DATA!$C35)</f>
        <v>9</v>
      </c>
      <c r="N35">
        <f>SUMIFS(Export!N$3:N$239,Export!$B$3:$B$239,DATA!$B35,Export!$C$3:$C$239,DATA!$C35)</f>
        <v>279</v>
      </c>
      <c r="O35">
        <f>SUMIFS(Export!O$3:O$239,Export!$B$3:$B$239,DATA!$B35,Export!$C$3:$C$239,DATA!$C35)</f>
        <v>4</v>
      </c>
      <c r="P35">
        <f>SUMIFS(Export!P$3:P$239,Export!$B$3:$B$239,DATA!$B35,Export!$C$3:$C$239,DATA!$C35)</f>
        <v>274</v>
      </c>
    </row>
    <row r="36" spans="1:16" x14ac:dyDescent="0.25">
      <c r="A36" t="s">
        <v>88</v>
      </c>
      <c r="B36" t="s">
        <v>7</v>
      </c>
      <c r="C36">
        <v>3</v>
      </c>
      <c r="D36">
        <f>SUMIFS(Export!D$3:D$239,Export!$B$3:$B$239,DATA!$B36,Export!$C$3:$C$239,DATA!$C36)</f>
        <v>922</v>
      </c>
      <c r="E36">
        <f>SUMIFS(Export!E$3:E$239,Export!$B$3:$B$239,DATA!$B36,Export!$C$3:$C$239,DATA!$C36)</f>
        <v>535</v>
      </c>
      <c r="F36">
        <f>SUMIFS(Export!F$3:F$239,Export!$B$3:$B$239,DATA!$B36,Export!$C$3:$C$239,DATA!$C36)</f>
        <v>387</v>
      </c>
      <c r="G36">
        <f>SUMIFS(Export!G$3:G$239,Export!$B$3:$B$239,DATA!$B36,Export!$C$3:$C$239,DATA!$C36)</f>
        <v>0</v>
      </c>
      <c r="H36">
        <f>SUMIFS(Export!H$3:H$239,Export!$B$3:$B$239,DATA!$B36,Export!$C$3:$C$239,DATA!$C36)</f>
        <v>13</v>
      </c>
      <c r="I36">
        <f>SUMIFS(Export!I$3:I$239,Export!$B$3:$B$239,DATA!$B36,Export!$C$3:$C$239,DATA!$C36)</f>
        <v>8</v>
      </c>
      <c r="J36">
        <f>SUMIFS(Export!J$3:J$239,Export!$B$3:$B$239,DATA!$B36,Export!$C$3:$C$239,DATA!$C36)</f>
        <v>514</v>
      </c>
      <c r="K36">
        <f>SUMIFS(Export!K$3:K$239,Export!$B$3:$B$239,DATA!$B36,Export!$C$3:$C$239,DATA!$C36)</f>
        <v>20</v>
      </c>
      <c r="L36">
        <f>SUMIFS(Export!L$3:L$239,Export!$B$3:$B$239,DATA!$B36,Export!$C$3:$C$239,DATA!$C36)</f>
        <v>24</v>
      </c>
      <c r="M36">
        <f>SUMIFS(Export!M$3:M$239,Export!$B$3:$B$239,DATA!$B36,Export!$C$3:$C$239,DATA!$C36)</f>
        <v>8</v>
      </c>
      <c r="N36">
        <f>SUMIFS(Export!N$3:N$239,Export!$B$3:$B$239,DATA!$B36,Export!$C$3:$C$239,DATA!$C36)</f>
        <v>103</v>
      </c>
      <c r="O36">
        <f>SUMIFS(Export!O$3:O$239,Export!$B$3:$B$239,DATA!$B36,Export!$C$3:$C$239,DATA!$C36)</f>
        <v>16</v>
      </c>
      <c r="P36">
        <f>SUMIFS(Export!P$3:P$239,Export!$B$3:$B$239,DATA!$B36,Export!$C$3:$C$239,DATA!$C36)</f>
        <v>343</v>
      </c>
    </row>
    <row r="37" spans="1:16" x14ac:dyDescent="0.25">
      <c r="A37" t="s">
        <v>88</v>
      </c>
      <c r="B37" t="s">
        <v>7</v>
      </c>
      <c r="C37">
        <v>4</v>
      </c>
      <c r="D37">
        <f>SUMIFS(Export!D$3:D$239,Export!$B$3:$B$239,DATA!$B37,Export!$C$3:$C$239,DATA!$C37)</f>
        <v>1019</v>
      </c>
      <c r="E37">
        <f>SUMIFS(Export!E$3:E$239,Export!$B$3:$B$239,DATA!$B37,Export!$C$3:$C$239,DATA!$C37)</f>
        <v>603</v>
      </c>
      <c r="F37">
        <f>SUMIFS(Export!F$3:F$239,Export!$B$3:$B$239,DATA!$B37,Export!$C$3:$C$239,DATA!$C37)</f>
        <v>416</v>
      </c>
      <c r="G37">
        <f>SUMIFS(Export!G$3:G$239,Export!$B$3:$B$239,DATA!$B37,Export!$C$3:$C$239,DATA!$C37)</f>
        <v>0</v>
      </c>
      <c r="H37">
        <f>SUMIFS(Export!H$3:H$239,Export!$B$3:$B$239,DATA!$B37,Export!$C$3:$C$239,DATA!$C37)</f>
        <v>5</v>
      </c>
      <c r="I37">
        <f>SUMIFS(Export!I$3:I$239,Export!$B$3:$B$239,DATA!$B37,Export!$C$3:$C$239,DATA!$C37)</f>
        <v>4</v>
      </c>
      <c r="J37">
        <f>SUMIFS(Export!J$3:J$239,Export!$B$3:$B$239,DATA!$B37,Export!$C$3:$C$239,DATA!$C37)</f>
        <v>594</v>
      </c>
      <c r="K37">
        <f>SUMIFS(Export!K$3:K$239,Export!$B$3:$B$239,DATA!$B37,Export!$C$3:$C$239,DATA!$C37)</f>
        <v>18</v>
      </c>
      <c r="L37">
        <f>SUMIFS(Export!L$3:L$239,Export!$B$3:$B$239,DATA!$B37,Export!$C$3:$C$239,DATA!$C37)</f>
        <v>51</v>
      </c>
      <c r="M37">
        <f>SUMIFS(Export!M$3:M$239,Export!$B$3:$B$239,DATA!$B37,Export!$C$3:$C$239,DATA!$C37)</f>
        <v>18</v>
      </c>
      <c r="N37">
        <f>SUMIFS(Export!N$3:N$239,Export!$B$3:$B$239,DATA!$B37,Export!$C$3:$C$239,DATA!$C37)</f>
        <v>159</v>
      </c>
      <c r="O37">
        <f>SUMIFS(Export!O$3:O$239,Export!$B$3:$B$239,DATA!$B37,Export!$C$3:$C$239,DATA!$C37)</f>
        <v>3</v>
      </c>
      <c r="P37">
        <f>SUMIFS(Export!P$3:P$239,Export!$B$3:$B$239,DATA!$B37,Export!$C$3:$C$239,DATA!$C37)</f>
        <v>345</v>
      </c>
    </row>
    <row r="38" spans="1:16" x14ac:dyDescent="0.25">
      <c r="A38" t="s">
        <v>88</v>
      </c>
      <c r="B38" t="s">
        <v>7</v>
      </c>
      <c r="C38">
        <v>5</v>
      </c>
      <c r="D38">
        <f>SUMIFS(Export!D$3:D$239,Export!$B$3:$B$239,DATA!$B38,Export!$C$3:$C$239,DATA!$C38)</f>
        <v>1220</v>
      </c>
      <c r="E38">
        <f>SUMIFS(Export!E$3:E$239,Export!$B$3:$B$239,DATA!$B38,Export!$C$3:$C$239,DATA!$C38)</f>
        <v>660</v>
      </c>
      <c r="F38">
        <f>SUMIFS(Export!F$3:F$239,Export!$B$3:$B$239,DATA!$B38,Export!$C$3:$C$239,DATA!$C38)</f>
        <v>560</v>
      </c>
      <c r="G38">
        <f>SUMIFS(Export!G$3:G$239,Export!$B$3:$B$239,DATA!$B38,Export!$C$3:$C$239,DATA!$C38)</f>
        <v>0</v>
      </c>
      <c r="H38">
        <f>SUMIFS(Export!H$3:H$239,Export!$B$3:$B$239,DATA!$B38,Export!$C$3:$C$239,DATA!$C38)</f>
        <v>8</v>
      </c>
      <c r="I38">
        <f>SUMIFS(Export!I$3:I$239,Export!$B$3:$B$239,DATA!$B38,Export!$C$3:$C$239,DATA!$C38)</f>
        <v>6</v>
      </c>
      <c r="J38">
        <f>SUMIFS(Export!J$3:J$239,Export!$B$3:$B$239,DATA!$B38,Export!$C$3:$C$239,DATA!$C38)</f>
        <v>646</v>
      </c>
      <c r="K38">
        <f>SUMIFS(Export!K$3:K$239,Export!$B$3:$B$239,DATA!$B38,Export!$C$3:$C$239,DATA!$C38)</f>
        <v>37</v>
      </c>
      <c r="L38">
        <f>SUMIFS(Export!L$3:L$239,Export!$B$3:$B$239,DATA!$B38,Export!$C$3:$C$239,DATA!$C38)</f>
        <v>68</v>
      </c>
      <c r="M38">
        <f>SUMIFS(Export!M$3:M$239,Export!$B$3:$B$239,DATA!$B38,Export!$C$3:$C$239,DATA!$C38)</f>
        <v>28</v>
      </c>
      <c r="N38">
        <f>SUMIFS(Export!N$3:N$239,Export!$B$3:$B$239,DATA!$B38,Export!$C$3:$C$239,DATA!$C38)</f>
        <v>137</v>
      </c>
      <c r="O38">
        <f>SUMIFS(Export!O$3:O$239,Export!$B$3:$B$239,DATA!$B38,Export!$C$3:$C$239,DATA!$C38)</f>
        <v>1</v>
      </c>
      <c r="P38">
        <f>SUMIFS(Export!P$3:P$239,Export!$B$3:$B$239,DATA!$B38,Export!$C$3:$C$239,DATA!$C38)</f>
        <v>375</v>
      </c>
    </row>
    <row r="39" spans="1:16" x14ac:dyDescent="0.25">
      <c r="A39" t="s">
        <v>88</v>
      </c>
      <c r="B39" t="s">
        <v>7</v>
      </c>
      <c r="C39">
        <v>6</v>
      </c>
      <c r="D39">
        <f>SUMIFS(Export!D$3:D$239,Export!$B$3:$B$239,DATA!$B39,Export!$C$3:$C$239,DATA!$C39)</f>
        <v>1216</v>
      </c>
      <c r="E39">
        <f>SUMIFS(Export!E$3:E$239,Export!$B$3:$B$239,DATA!$B39,Export!$C$3:$C$239,DATA!$C39)</f>
        <v>747</v>
      </c>
      <c r="F39">
        <f>SUMIFS(Export!F$3:F$239,Export!$B$3:$B$239,DATA!$B39,Export!$C$3:$C$239,DATA!$C39)</f>
        <v>469</v>
      </c>
      <c r="G39">
        <f>SUMIFS(Export!G$3:G$239,Export!$B$3:$B$239,DATA!$B39,Export!$C$3:$C$239,DATA!$C39)</f>
        <v>0</v>
      </c>
      <c r="H39">
        <f>SUMIFS(Export!H$3:H$239,Export!$B$3:$B$239,DATA!$B39,Export!$C$3:$C$239,DATA!$C39)</f>
        <v>7</v>
      </c>
      <c r="I39">
        <f>SUMIFS(Export!I$3:I$239,Export!$B$3:$B$239,DATA!$B39,Export!$C$3:$C$239,DATA!$C39)</f>
        <v>3</v>
      </c>
      <c r="J39">
        <f>SUMIFS(Export!J$3:J$239,Export!$B$3:$B$239,DATA!$B39,Export!$C$3:$C$239,DATA!$C39)</f>
        <v>737</v>
      </c>
      <c r="K39">
        <f>SUMIFS(Export!K$3:K$239,Export!$B$3:$B$239,DATA!$B39,Export!$C$3:$C$239,DATA!$C39)</f>
        <v>35</v>
      </c>
      <c r="L39">
        <f>SUMIFS(Export!L$3:L$239,Export!$B$3:$B$239,DATA!$B39,Export!$C$3:$C$239,DATA!$C39)</f>
        <v>103</v>
      </c>
      <c r="M39">
        <f>SUMIFS(Export!M$3:M$239,Export!$B$3:$B$239,DATA!$B39,Export!$C$3:$C$239,DATA!$C39)</f>
        <v>24</v>
      </c>
      <c r="N39">
        <f>SUMIFS(Export!N$3:N$239,Export!$B$3:$B$239,DATA!$B39,Export!$C$3:$C$239,DATA!$C39)</f>
        <v>213</v>
      </c>
      <c r="O39">
        <f>SUMIFS(Export!O$3:O$239,Export!$B$3:$B$239,DATA!$B39,Export!$C$3:$C$239,DATA!$C39)</f>
        <v>8</v>
      </c>
      <c r="P39">
        <f>SUMIFS(Export!P$3:P$239,Export!$B$3:$B$239,DATA!$B39,Export!$C$3:$C$239,DATA!$C39)</f>
        <v>354</v>
      </c>
    </row>
    <row r="40" spans="1:16" x14ac:dyDescent="0.25">
      <c r="A40" t="s">
        <v>88</v>
      </c>
      <c r="B40" t="s">
        <v>7</v>
      </c>
      <c r="C40">
        <v>7</v>
      </c>
      <c r="D40">
        <f>SUMIFS(Export!D$3:D$239,Export!$B$3:$B$239,DATA!$B40,Export!$C$3:$C$239,DATA!$C40)</f>
        <v>1068</v>
      </c>
      <c r="E40">
        <f>SUMIFS(Export!E$3:E$239,Export!$B$3:$B$239,DATA!$B40,Export!$C$3:$C$239,DATA!$C40)</f>
        <v>676</v>
      </c>
      <c r="F40">
        <f>SUMIFS(Export!F$3:F$239,Export!$B$3:$B$239,DATA!$B40,Export!$C$3:$C$239,DATA!$C40)</f>
        <v>392</v>
      </c>
      <c r="G40">
        <f>SUMIFS(Export!G$3:G$239,Export!$B$3:$B$239,DATA!$B40,Export!$C$3:$C$239,DATA!$C40)</f>
        <v>0</v>
      </c>
      <c r="H40">
        <f>SUMIFS(Export!H$3:H$239,Export!$B$3:$B$239,DATA!$B40,Export!$C$3:$C$239,DATA!$C40)</f>
        <v>3</v>
      </c>
      <c r="I40">
        <f>SUMIFS(Export!I$3:I$239,Export!$B$3:$B$239,DATA!$B40,Export!$C$3:$C$239,DATA!$C40)</f>
        <v>1</v>
      </c>
      <c r="J40">
        <f>SUMIFS(Export!J$3:J$239,Export!$B$3:$B$239,DATA!$B40,Export!$C$3:$C$239,DATA!$C40)</f>
        <v>672</v>
      </c>
      <c r="K40">
        <f>SUMIFS(Export!K$3:K$239,Export!$B$3:$B$239,DATA!$B40,Export!$C$3:$C$239,DATA!$C40)</f>
        <v>20</v>
      </c>
      <c r="L40">
        <f>SUMIFS(Export!L$3:L$239,Export!$B$3:$B$239,DATA!$B40,Export!$C$3:$C$239,DATA!$C40)</f>
        <v>71</v>
      </c>
      <c r="M40">
        <f>SUMIFS(Export!M$3:M$239,Export!$B$3:$B$239,DATA!$B40,Export!$C$3:$C$239,DATA!$C40)</f>
        <v>17</v>
      </c>
      <c r="N40">
        <f>SUMIFS(Export!N$3:N$239,Export!$B$3:$B$239,DATA!$B40,Export!$C$3:$C$239,DATA!$C40)</f>
        <v>175</v>
      </c>
      <c r="O40">
        <f>SUMIFS(Export!O$3:O$239,Export!$B$3:$B$239,DATA!$B40,Export!$C$3:$C$239,DATA!$C40)</f>
        <v>10</v>
      </c>
      <c r="P40">
        <f>SUMIFS(Export!P$3:P$239,Export!$B$3:$B$239,DATA!$B40,Export!$C$3:$C$239,DATA!$C40)</f>
        <v>379</v>
      </c>
    </row>
    <row r="41" spans="1:16" x14ac:dyDescent="0.25">
      <c r="A41" t="s">
        <v>88</v>
      </c>
      <c r="B41" t="s">
        <v>7</v>
      </c>
      <c r="C41">
        <v>8</v>
      </c>
      <c r="D41">
        <f>SUMIFS(Export!D$3:D$239,Export!$B$3:$B$239,DATA!$B41,Export!$C$3:$C$239,DATA!$C41)</f>
        <v>1193</v>
      </c>
      <c r="E41">
        <f>SUMIFS(Export!E$3:E$239,Export!$B$3:$B$239,DATA!$B41,Export!$C$3:$C$239,DATA!$C41)</f>
        <v>726</v>
      </c>
      <c r="F41">
        <f>SUMIFS(Export!F$3:F$239,Export!$B$3:$B$239,DATA!$B41,Export!$C$3:$C$239,DATA!$C41)</f>
        <v>467</v>
      </c>
      <c r="G41">
        <f>SUMIFS(Export!G$3:G$239,Export!$B$3:$B$239,DATA!$B41,Export!$C$3:$C$239,DATA!$C41)</f>
        <v>0</v>
      </c>
      <c r="H41">
        <f>SUMIFS(Export!H$3:H$239,Export!$B$3:$B$239,DATA!$B41,Export!$C$3:$C$239,DATA!$C41)</f>
        <v>15</v>
      </c>
      <c r="I41">
        <f>SUMIFS(Export!I$3:I$239,Export!$B$3:$B$239,DATA!$B41,Export!$C$3:$C$239,DATA!$C41)</f>
        <v>7</v>
      </c>
      <c r="J41">
        <f>SUMIFS(Export!J$3:J$239,Export!$B$3:$B$239,DATA!$B41,Export!$C$3:$C$239,DATA!$C41)</f>
        <v>704</v>
      </c>
      <c r="K41">
        <f>SUMIFS(Export!K$3:K$239,Export!$B$3:$B$239,DATA!$B41,Export!$C$3:$C$239,DATA!$C41)</f>
        <v>24</v>
      </c>
      <c r="L41">
        <f>SUMIFS(Export!L$3:L$239,Export!$B$3:$B$239,DATA!$B41,Export!$C$3:$C$239,DATA!$C41)</f>
        <v>141</v>
      </c>
      <c r="M41">
        <f>SUMIFS(Export!M$3:M$239,Export!$B$3:$B$239,DATA!$B41,Export!$C$3:$C$239,DATA!$C41)</f>
        <v>16</v>
      </c>
      <c r="N41">
        <f>SUMIFS(Export!N$3:N$239,Export!$B$3:$B$239,DATA!$B41,Export!$C$3:$C$239,DATA!$C41)</f>
        <v>256</v>
      </c>
      <c r="O41">
        <f>SUMIFS(Export!O$3:O$239,Export!$B$3:$B$239,DATA!$B41,Export!$C$3:$C$239,DATA!$C41)</f>
        <v>8</v>
      </c>
      <c r="P41">
        <f>SUMIFS(Export!P$3:P$239,Export!$B$3:$B$239,DATA!$B41,Export!$C$3:$C$239,DATA!$C41)</f>
        <v>259</v>
      </c>
    </row>
    <row r="42" spans="1:16" x14ac:dyDescent="0.25">
      <c r="A42" t="s">
        <v>88</v>
      </c>
      <c r="B42" t="s">
        <v>7</v>
      </c>
      <c r="C42">
        <v>9</v>
      </c>
      <c r="D42">
        <f>SUMIFS(Export!D$3:D$239,Export!$B$3:$B$239,DATA!$B42,Export!$C$3:$C$239,DATA!$C42)</f>
        <v>979</v>
      </c>
      <c r="E42">
        <f>SUMIFS(Export!E$3:E$239,Export!$B$3:$B$239,DATA!$B42,Export!$C$3:$C$239,DATA!$C42)</f>
        <v>596</v>
      </c>
      <c r="F42">
        <f>SUMIFS(Export!F$3:F$239,Export!$B$3:$B$239,DATA!$B42,Export!$C$3:$C$239,DATA!$C42)</f>
        <v>383</v>
      </c>
      <c r="G42">
        <f>SUMIFS(Export!G$3:G$239,Export!$B$3:$B$239,DATA!$B42,Export!$C$3:$C$239,DATA!$C42)</f>
        <v>0</v>
      </c>
      <c r="H42">
        <f>SUMIFS(Export!H$3:H$239,Export!$B$3:$B$239,DATA!$B42,Export!$C$3:$C$239,DATA!$C42)</f>
        <v>11</v>
      </c>
      <c r="I42">
        <f>SUMIFS(Export!I$3:I$239,Export!$B$3:$B$239,DATA!$B42,Export!$C$3:$C$239,DATA!$C42)</f>
        <v>4</v>
      </c>
      <c r="J42">
        <f>SUMIFS(Export!J$3:J$239,Export!$B$3:$B$239,DATA!$B42,Export!$C$3:$C$239,DATA!$C42)</f>
        <v>581</v>
      </c>
      <c r="K42">
        <f>SUMIFS(Export!K$3:K$239,Export!$B$3:$B$239,DATA!$B42,Export!$C$3:$C$239,DATA!$C42)</f>
        <v>19</v>
      </c>
      <c r="L42">
        <f>SUMIFS(Export!L$3:L$239,Export!$B$3:$B$239,DATA!$B42,Export!$C$3:$C$239,DATA!$C42)</f>
        <v>60</v>
      </c>
      <c r="M42">
        <f>SUMIFS(Export!M$3:M$239,Export!$B$3:$B$239,DATA!$B42,Export!$C$3:$C$239,DATA!$C42)</f>
        <v>23</v>
      </c>
      <c r="N42">
        <f>SUMIFS(Export!N$3:N$239,Export!$B$3:$B$239,DATA!$B42,Export!$C$3:$C$239,DATA!$C42)</f>
        <v>174</v>
      </c>
      <c r="O42">
        <f>SUMIFS(Export!O$3:O$239,Export!$B$3:$B$239,DATA!$B42,Export!$C$3:$C$239,DATA!$C42)</f>
        <v>3</v>
      </c>
      <c r="P42">
        <f>SUMIFS(Export!P$3:P$239,Export!$B$3:$B$239,DATA!$B42,Export!$C$3:$C$239,DATA!$C42)</f>
        <v>302</v>
      </c>
    </row>
    <row r="43" spans="1:16" x14ac:dyDescent="0.25">
      <c r="A43" t="s">
        <v>88</v>
      </c>
      <c r="B43" t="s">
        <v>7</v>
      </c>
      <c r="C43">
        <v>10</v>
      </c>
      <c r="D43">
        <f>SUMIFS(Export!D$3:D$239,Export!$B$3:$B$239,DATA!$B43,Export!$C$3:$C$239,DATA!$C43)</f>
        <v>1367</v>
      </c>
      <c r="E43">
        <f>SUMIFS(Export!E$3:E$239,Export!$B$3:$B$239,DATA!$B43,Export!$C$3:$C$239,DATA!$C43)</f>
        <v>744</v>
      </c>
      <c r="F43">
        <f>SUMIFS(Export!F$3:F$239,Export!$B$3:$B$239,DATA!$B43,Export!$C$3:$C$239,DATA!$C43)</f>
        <v>623</v>
      </c>
      <c r="G43">
        <f>SUMIFS(Export!G$3:G$239,Export!$B$3:$B$239,DATA!$B43,Export!$C$3:$C$239,DATA!$C43)</f>
        <v>0</v>
      </c>
      <c r="H43">
        <f>SUMIFS(Export!H$3:H$239,Export!$B$3:$B$239,DATA!$B43,Export!$C$3:$C$239,DATA!$C43)</f>
        <v>11</v>
      </c>
      <c r="I43">
        <f>SUMIFS(Export!I$3:I$239,Export!$B$3:$B$239,DATA!$B43,Export!$C$3:$C$239,DATA!$C43)</f>
        <v>7</v>
      </c>
      <c r="J43">
        <f>SUMIFS(Export!J$3:J$239,Export!$B$3:$B$239,DATA!$B43,Export!$C$3:$C$239,DATA!$C43)</f>
        <v>726</v>
      </c>
      <c r="K43">
        <f>SUMIFS(Export!K$3:K$239,Export!$B$3:$B$239,DATA!$B43,Export!$C$3:$C$239,DATA!$C43)</f>
        <v>36</v>
      </c>
      <c r="L43">
        <f>SUMIFS(Export!L$3:L$239,Export!$B$3:$B$239,DATA!$B43,Export!$C$3:$C$239,DATA!$C43)</f>
        <v>44</v>
      </c>
      <c r="M43">
        <f>SUMIFS(Export!M$3:M$239,Export!$B$3:$B$239,DATA!$B43,Export!$C$3:$C$239,DATA!$C43)</f>
        <v>20</v>
      </c>
      <c r="N43">
        <f>SUMIFS(Export!N$3:N$239,Export!$B$3:$B$239,DATA!$B43,Export!$C$3:$C$239,DATA!$C43)</f>
        <v>199</v>
      </c>
      <c r="O43">
        <f>SUMIFS(Export!O$3:O$239,Export!$B$3:$B$239,DATA!$B43,Export!$C$3:$C$239,DATA!$C43)</f>
        <v>7</v>
      </c>
      <c r="P43">
        <f>SUMIFS(Export!P$3:P$239,Export!$B$3:$B$239,DATA!$B43,Export!$C$3:$C$239,DATA!$C43)</f>
        <v>420</v>
      </c>
    </row>
    <row r="44" spans="1:16" x14ac:dyDescent="0.25">
      <c r="A44" t="s">
        <v>90</v>
      </c>
      <c r="B44" t="s">
        <v>292</v>
      </c>
      <c r="C44" t="s">
        <v>300</v>
      </c>
      <c r="D44">
        <f>SUMIFS(Export!D$3:D$239,Export!$B$3:$B$239,DATA!$B44,Export!$C$3:$C$239,DATA!$C44)</f>
        <v>1014</v>
      </c>
      <c r="E44">
        <f>SUMIFS(Export!E$3:E$239,Export!$B$3:$B$239,DATA!$B44,Export!$C$3:$C$239,DATA!$C44)</f>
        <v>641</v>
      </c>
      <c r="F44">
        <f>SUMIFS(Export!F$3:F$239,Export!$B$3:$B$239,DATA!$B44,Export!$C$3:$C$239,DATA!$C44)</f>
        <v>373</v>
      </c>
      <c r="G44">
        <f>SUMIFS(Export!G$3:G$239,Export!$B$3:$B$239,DATA!$B44,Export!$C$3:$C$239,DATA!$C44)</f>
        <v>0</v>
      </c>
      <c r="H44">
        <f>SUMIFS(Export!H$3:H$239,Export!$B$3:$B$239,DATA!$B44,Export!$C$3:$C$239,DATA!$C44)</f>
        <v>6</v>
      </c>
      <c r="I44">
        <f>SUMIFS(Export!I$3:I$239,Export!$B$3:$B$239,DATA!$B44,Export!$C$3:$C$239,DATA!$C44)</f>
        <v>4</v>
      </c>
      <c r="J44">
        <f>SUMIFS(Export!J$3:J$239,Export!$B$3:$B$239,DATA!$B44,Export!$C$3:$C$239,DATA!$C44)</f>
        <v>631</v>
      </c>
      <c r="K44">
        <f>SUMIFS(Export!K$3:K$239,Export!$B$3:$B$239,DATA!$B44,Export!$C$3:$C$239,DATA!$C44)</f>
        <v>18</v>
      </c>
      <c r="L44">
        <f>SUMIFS(Export!L$3:L$239,Export!$B$3:$B$239,DATA!$B44,Export!$C$3:$C$239,DATA!$C44)</f>
        <v>147</v>
      </c>
      <c r="M44">
        <f>SUMIFS(Export!M$3:M$239,Export!$B$3:$B$239,DATA!$B44,Export!$C$3:$C$239,DATA!$C44)</f>
        <v>6</v>
      </c>
      <c r="N44">
        <f>SUMIFS(Export!N$3:N$239,Export!$B$3:$B$239,DATA!$B44,Export!$C$3:$C$239,DATA!$C44)</f>
        <v>240</v>
      </c>
      <c r="O44">
        <f>SUMIFS(Export!O$3:O$239,Export!$B$3:$B$239,DATA!$B44,Export!$C$3:$C$239,DATA!$C44)</f>
        <v>3</v>
      </c>
      <c r="P44">
        <f>SUMIFS(Export!P$3:P$239,Export!$B$3:$B$239,DATA!$B44,Export!$C$3:$C$239,DATA!$C44)</f>
        <v>217</v>
      </c>
    </row>
    <row r="45" spans="1:16" x14ac:dyDescent="0.25">
      <c r="A45" t="s">
        <v>90</v>
      </c>
      <c r="B45" t="s">
        <v>292</v>
      </c>
      <c r="C45" t="s">
        <v>299</v>
      </c>
      <c r="D45">
        <f>SUMIFS(Export!D$3:D$239,Export!$B$3:$B$239,DATA!$B45,Export!$C$3:$C$239,DATA!$C45)</f>
        <v>762</v>
      </c>
      <c r="E45">
        <f>SUMIFS(Export!E$3:E$239,Export!$B$3:$B$239,DATA!$B45,Export!$C$3:$C$239,DATA!$C45)</f>
        <v>442</v>
      </c>
      <c r="F45">
        <f>SUMIFS(Export!F$3:F$239,Export!$B$3:$B$239,DATA!$B45,Export!$C$3:$C$239,DATA!$C45)</f>
        <v>320</v>
      </c>
      <c r="G45">
        <f>SUMIFS(Export!G$3:G$239,Export!$B$3:$B$239,DATA!$B45,Export!$C$3:$C$239,DATA!$C45)</f>
        <v>0</v>
      </c>
      <c r="H45">
        <f>SUMIFS(Export!H$3:H$239,Export!$B$3:$B$239,DATA!$B45,Export!$C$3:$C$239,DATA!$C45)</f>
        <v>3</v>
      </c>
      <c r="I45">
        <f>SUMIFS(Export!I$3:I$239,Export!$B$3:$B$239,DATA!$B45,Export!$C$3:$C$239,DATA!$C45)</f>
        <v>1</v>
      </c>
      <c r="J45">
        <f>SUMIFS(Export!J$3:J$239,Export!$B$3:$B$239,DATA!$B45,Export!$C$3:$C$239,DATA!$C45)</f>
        <v>438</v>
      </c>
      <c r="K45">
        <f>SUMIFS(Export!K$3:K$239,Export!$B$3:$B$239,DATA!$B45,Export!$C$3:$C$239,DATA!$C45)</f>
        <v>13</v>
      </c>
      <c r="L45">
        <f>SUMIFS(Export!L$3:L$239,Export!$B$3:$B$239,DATA!$B45,Export!$C$3:$C$239,DATA!$C45)</f>
        <v>109</v>
      </c>
      <c r="M45">
        <f>SUMIFS(Export!M$3:M$239,Export!$B$3:$B$239,DATA!$B45,Export!$C$3:$C$239,DATA!$C45)</f>
        <v>6</v>
      </c>
      <c r="N45">
        <f>SUMIFS(Export!N$3:N$239,Export!$B$3:$B$239,DATA!$B45,Export!$C$3:$C$239,DATA!$C45)</f>
        <v>149</v>
      </c>
      <c r="O45">
        <f>SUMIFS(Export!O$3:O$239,Export!$B$3:$B$239,DATA!$B45,Export!$C$3:$C$239,DATA!$C45)</f>
        <v>8</v>
      </c>
      <c r="P45">
        <f>SUMIFS(Export!P$3:P$239,Export!$B$3:$B$239,DATA!$B45,Export!$C$3:$C$239,DATA!$C45)</f>
        <v>153</v>
      </c>
    </row>
    <row r="46" spans="1:16" x14ac:dyDescent="0.25">
      <c r="A46" t="s">
        <v>90</v>
      </c>
      <c r="B46" t="s">
        <v>292</v>
      </c>
      <c r="C46" t="s">
        <v>298</v>
      </c>
      <c r="D46">
        <f>SUMIFS(Export!D$3:D$239,Export!$B$3:$B$239,DATA!$B46,Export!$C$3:$C$239,DATA!$C46)</f>
        <v>898</v>
      </c>
      <c r="E46">
        <f>SUMIFS(Export!E$3:E$239,Export!$B$3:$B$239,DATA!$B46,Export!$C$3:$C$239,DATA!$C46)</f>
        <v>627</v>
      </c>
      <c r="F46">
        <f>SUMIFS(Export!F$3:F$239,Export!$B$3:$B$239,DATA!$B46,Export!$C$3:$C$239,DATA!$C46)</f>
        <v>271</v>
      </c>
      <c r="G46">
        <f>SUMIFS(Export!G$3:G$239,Export!$B$3:$B$239,DATA!$B46,Export!$C$3:$C$239,DATA!$C46)</f>
        <v>0</v>
      </c>
      <c r="H46">
        <f>SUMIFS(Export!H$3:H$239,Export!$B$3:$B$239,DATA!$B46,Export!$C$3:$C$239,DATA!$C46)</f>
        <v>6</v>
      </c>
      <c r="I46">
        <f>SUMIFS(Export!I$3:I$239,Export!$B$3:$B$239,DATA!$B46,Export!$C$3:$C$239,DATA!$C46)</f>
        <v>4</v>
      </c>
      <c r="J46">
        <f>SUMIFS(Export!J$3:J$239,Export!$B$3:$B$239,DATA!$B46,Export!$C$3:$C$239,DATA!$C46)</f>
        <v>617</v>
      </c>
      <c r="K46">
        <f>SUMIFS(Export!K$3:K$239,Export!$B$3:$B$239,DATA!$B46,Export!$C$3:$C$239,DATA!$C46)</f>
        <v>8</v>
      </c>
      <c r="L46">
        <f>SUMIFS(Export!L$3:L$239,Export!$B$3:$B$239,DATA!$B46,Export!$C$3:$C$239,DATA!$C46)</f>
        <v>92</v>
      </c>
      <c r="M46">
        <f>SUMIFS(Export!M$3:M$239,Export!$B$3:$B$239,DATA!$B46,Export!$C$3:$C$239,DATA!$C46)</f>
        <v>2</v>
      </c>
      <c r="N46">
        <f>SUMIFS(Export!N$3:N$239,Export!$B$3:$B$239,DATA!$B46,Export!$C$3:$C$239,DATA!$C46)</f>
        <v>216</v>
      </c>
      <c r="O46">
        <f>SUMIFS(Export!O$3:O$239,Export!$B$3:$B$239,DATA!$B46,Export!$C$3:$C$239,DATA!$C46)</f>
        <v>0</v>
      </c>
      <c r="P46">
        <f>SUMIFS(Export!P$3:P$239,Export!$B$3:$B$239,DATA!$B46,Export!$C$3:$C$239,DATA!$C46)</f>
        <v>299</v>
      </c>
    </row>
    <row r="47" spans="1:16" x14ac:dyDescent="0.25">
      <c r="A47" t="s">
        <v>90</v>
      </c>
      <c r="B47" t="s">
        <v>292</v>
      </c>
      <c r="C47" t="s">
        <v>297</v>
      </c>
      <c r="D47">
        <f>SUMIFS(Export!D$3:D$239,Export!$B$3:$B$239,DATA!$B47,Export!$C$3:$C$239,DATA!$C47)</f>
        <v>966</v>
      </c>
      <c r="E47">
        <f>SUMIFS(Export!E$3:E$239,Export!$B$3:$B$239,DATA!$B47,Export!$C$3:$C$239,DATA!$C47)</f>
        <v>601</v>
      </c>
      <c r="F47">
        <f>SUMIFS(Export!F$3:F$239,Export!$B$3:$B$239,DATA!$B47,Export!$C$3:$C$239,DATA!$C47)</f>
        <v>365</v>
      </c>
      <c r="G47">
        <f>SUMIFS(Export!G$3:G$239,Export!$B$3:$B$239,DATA!$B47,Export!$C$3:$C$239,DATA!$C47)</f>
        <v>0</v>
      </c>
      <c r="H47">
        <f>SUMIFS(Export!H$3:H$239,Export!$B$3:$B$239,DATA!$B47,Export!$C$3:$C$239,DATA!$C47)</f>
        <v>5</v>
      </c>
      <c r="I47">
        <f>SUMIFS(Export!I$3:I$239,Export!$B$3:$B$239,DATA!$B47,Export!$C$3:$C$239,DATA!$C47)</f>
        <v>3</v>
      </c>
      <c r="J47">
        <f>SUMIFS(Export!J$3:J$239,Export!$B$3:$B$239,DATA!$B47,Export!$C$3:$C$239,DATA!$C47)</f>
        <v>593</v>
      </c>
      <c r="K47">
        <f>SUMIFS(Export!K$3:K$239,Export!$B$3:$B$239,DATA!$B47,Export!$C$3:$C$239,DATA!$C47)</f>
        <v>12</v>
      </c>
      <c r="L47">
        <f>SUMIFS(Export!L$3:L$239,Export!$B$3:$B$239,DATA!$B47,Export!$C$3:$C$239,DATA!$C47)</f>
        <v>127</v>
      </c>
      <c r="M47">
        <f>SUMIFS(Export!M$3:M$239,Export!$B$3:$B$239,DATA!$B47,Export!$C$3:$C$239,DATA!$C47)</f>
        <v>8</v>
      </c>
      <c r="N47">
        <f>SUMIFS(Export!N$3:N$239,Export!$B$3:$B$239,DATA!$B47,Export!$C$3:$C$239,DATA!$C47)</f>
        <v>137</v>
      </c>
      <c r="O47">
        <f>SUMIFS(Export!O$3:O$239,Export!$B$3:$B$239,DATA!$B47,Export!$C$3:$C$239,DATA!$C47)</f>
        <v>10</v>
      </c>
      <c r="P47">
        <f>SUMIFS(Export!P$3:P$239,Export!$B$3:$B$239,DATA!$B47,Export!$C$3:$C$239,DATA!$C47)</f>
        <v>299</v>
      </c>
    </row>
    <row r="48" spans="1:16" x14ac:dyDescent="0.25">
      <c r="A48" t="s">
        <v>90</v>
      </c>
      <c r="B48" t="s">
        <v>292</v>
      </c>
      <c r="C48" t="s">
        <v>296</v>
      </c>
      <c r="D48">
        <f>SUMIFS(Export!D$3:D$239,Export!$B$3:$B$239,DATA!$B48,Export!$C$3:$C$239,DATA!$C48)</f>
        <v>974</v>
      </c>
      <c r="E48">
        <f>SUMIFS(Export!E$3:E$239,Export!$B$3:$B$239,DATA!$B48,Export!$C$3:$C$239,DATA!$C48)</f>
        <v>678</v>
      </c>
      <c r="F48">
        <f>SUMIFS(Export!F$3:F$239,Export!$B$3:$B$239,DATA!$B48,Export!$C$3:$C$239,DATA!$C48)</f>
        <v>296</v>
      </c>
      <c r="G48">
        <f>SUMIFS(Export!G$3:G$239,Export!$B$3:$B$239,DATA!$B48,Export!$C$3:$C$239,DATA!$C48)</f>
        <v>0</v>
      </c>
      <c r="H48">
        <f>SUMIFS(Export!H$3:H$239,Export!$B$3:$B$239,DATA!$B48,Export!$C$3:$C$239,DATA!$C48)</f>
        <v>8</v>
      </c>
      <c r="I48">
        <f>SUMIFS(Export!I$3:I$239,Export!$B$3:$B$239,DATA!$B48,Export!$C$3:$C$239,DATA!$C48)</f>
        <v>2</v>
      </c>
      <c r="J48">
        <f>SUMIFS(Export!J$3:J$239,Export!$B$3:$B$239,DATA!$B48,Export!$C$3:$C$239,DATA!$C48)</f>
        <v>668</v>
      </c>
      <c r="K48">
        <f>SUMIFS(Export!K$3:K$239,Export!$B$3:$B$239,DATA!$B48,Export!$C$3:$C$239,DATA!$C48)</f>
        <v>15</v>
      </c>
      <c r="L48">
        <f>SUMIFS(Export!L$3:L$239,Export!$B$3:$B$239,DATA!$B48,Export!$C$3:$C$239,DATA!$C48)</f>
        <v>134</v>
      </c>
      <c r="M48">
        <f>SUMIFS(Export!M$3:M$239,Export!$B$3:$B$239,DATA!$B48,Export!$C$3:$C$239,DATA!$C48)</f>
        <v>11</v>
      </c>
      <c r="N48">
        <f>SUMIFS(Export!N$3:N$239,Export!$B$3:$B$239,DATA!$B48,Export!$C$3:$C$239,DATA!$C48)</f>
        <v>143</v>
      </c>
      <c r="O48">
        <f>SUMIFS(Export!O$3:O$239,Export!$B$3:$B$239,DATA!$B48,Export!$C$3:$C$239,DATA!$C48)</f>
        <v>4</v>
      </c>
      <c r="P48">
        <f>SUMIFS(Export!P$3:P$239,Export!$B$3:$B$239,DATA!$B48,Export!$C$3:$C$239,DATA!$C48)</f>
        <v>361</v>
      </c>
    </row>
    <row r="49" spans="1:16" x14ac:dyDescent="0.25">
      <c r="A49" t="s">
        <v>90</v>
      </c>
      <c r="B49" t="s">
        <v>292</v>
      </c>
      <c r="C49" t="s">
        <v>295</v>
      </c>
      <c r="D49">
        <f>SUMIFS(Export!D$3:D$239,Export!$B$3:$B$239,DATA!$B49,Export!$C$3:$C$239,DATA!$C49)</f>
        <v>941</v>
      </c>
      <c r="E49">
        <f>SUMIFS(Export!E$3:E$239,Export!$B$3:$B$239,DATA!$B49,Export!$C$3:$C$239,DATA!$C49)</f>
        <v>639</v>
      </c>
      <c r="F49">
        <f>SUMIFS(Export!F$3:F$239,Export!$B$3:$B$239,DATA!$B49,Export!$C$3:$C$239,DATA!$C49)</f>
        <v>302</v>
      </c>
      <c r="G49">
        <f>SUMIFS(Export!G$3:G$239,Export!$B$3:$B$239,DATA!$B49,Export!$C$3:$C$239,DATA!$C49)</f>
        <v>0</v>
      </c>
      <c r="H49">
        <f>SUMIFS(Export!H$3:H$239,Export!$B$3:$B$239,DATA!$B49,Export!$C$3:$C$239,DATA!$C49)</f>
        <v>5</v>
      </c>
      <c r="I49">
        <f>SUMIFS(Export!I$3:I$239,Export!$B$3:$B$239,DATA!$B49,Export!$C$3:$C$239,DATA!$C49)</f>
        <v>2</v>
      </c>
      <c r="J49">
        <f>SUMIFS(Export!J$3:J$239,Export!$B$3:$B$239,DATA!$B49,Export!$C$3:$C$239,DATA!$C49)</f>
        <v>632</v>
      </c>
      <c r="K49">
        <f>SUMIFS(Export!K$3:K$239,Export!$B$3:$B$239,DATA!$B49,Export!$C$3:$C$239,DATA!$C49)</f>
        <v>14</v>
      </c>
      <c r="L49">
        <f>SUMIFS(Export!L$3:L$239,Export!$B$3:$B$239,DATA!$B49,Export!$C$3:$C$239,DATA!$C49)</f>
        <v>162</v>
      </c>
      <c r="M49">
        <f>SUMIFS(Export!M$3:M$239,Export!$B$3:$B$239,DATA!$B49,Export!$C$3:$C$239,DATA!$C49)</f>
        <v>6</v>
      </c>
      <c r="N49">
        <f>SUMIFS(Export!N$3:N$239,Export!$B$3:$B$239,DATA!$B49,Export!$C$3:$C$239,DATA!$C49)</f>
        <v>108</v>
      </c>
      <c r="O49">
        <f>SUMIFS(Export!O$3:O$239,Export!$B$3:$B$239,DATA!$B49,Export!$C$3:$C$239,DATA!$C49)</f>
        <v>5</v>
      </c>
      <c r="P49">
        <f>SUMIFS(Export!P$3:P$239,Export!$B$3:$B$239,DATA!$B49,Export!$C$3:$C$239,DATA!$C49)</f>
        <v>337</v>
      </c>
    </row>
    <row r="50" spans="1:16" x14ac:dyDescent="0.25">
      <c r="A50" t="s">
        <v>90</v>
      </c>
      <c r="B50" t="s">
        <v>292</v>
      </c>
      <c r="C50" t="s">
        <v>294</v>
      </c>
      <c r="D50">
        <f>SUMIFS(Export!D$3:D$239,Export!$B$3:$B$239,DATA!$B50,Export!$C$3:$C$239,DATA!$C50)</f>
        <v>1258</v>
      </c>
      <c r="E50">
        <f>SUMIFS(Export!E$3:E$239,Export!$B$3:$B$239,DATA!$B50,Export!$C$3:$C$239,DATA!$C50)</f>
        <v>651</v>
      </c>
      <c r="F50">
        <f>SUMIFS(Export!F$3:F$239,Export!$B$3:$B$239,DATA!$B50,Export!$C$3:$C$239,DATA!$C50)</f>
        <v>607</v>
      </c>
      <c r="G50">
        <f>SUMIFS(Export!G$3:G$239,Export!$B$3:$B$239,DATA!$B50,Export!$C$3:$C$239,DATA!$C50)</f>
        <v>0</v>
      </c>
      <c r="H50">
        <f>SUMIFS(Export!H$3:H$239,Export!$B$3:$B$239,DATA!$B50,Export!$C$3:$C$239,DATA!$C50)</f>
        <v>9</v>
      </c>
      <c r="I50">
        <f>SUMIFS(Export!I$3:I$239,Export!$B$3:$B$239,DATA!$B50,Export!$C$3:$C$239,DATA!$C50)</f>
        <v>2</v>
      </c>
      <c r="J50">
        <f>SUMIFS(Export!J$3:J$239,Export!$B$3:$B$239,DATA!$B50,Export!$C$3:$C$239,DATA!$C50)</f>
        <v>640</v>
      </c>
      <c r="K50">
        <f>SUMIFS(Export!K$3:K$239,Export!$B$3:$B$239,DATA!$B50,Export!$C$3:$C$239,DATA!$C50)</f>
        <v>7</v>
      </c>
      <c r="L50">
        <f>SUMIFS(Export!L$3:L$239,Export!$B$3:$B$239,DATA!$B50,Export!$C$3:$C$239,DATA!$C50)</f>
        <v>156</v>
      </c>
      <c r="M50">
        <f>SUMIFS(Export!M$3:M$239,Export!$B$3:$B$239,DATA!$B50,Export!$C$3:$C$239,DATA!$C50)</f>
        <v>10</v>
      </c>
      <c r="N50">
        <f>SUMIFS(Export!N$3:N$239,Export!$B$3:$B$239,DATA!$B50,Export!$C$3:$C$239,DATA!$C50)</f>
        <v>188</v>
      </c>
      <c r="O50">
        <f>SUMIFS(Export!O$3:O$239,Export!$B$3:$B$239,DATA!$B50,Export!$C$3:$C$239,DATA!$C50)</f>
        <v>10</v>
      </c>
      <c r="P50">
        <f>SUMIFS(Export!P$3:P$239,Export!$B$3:$B$239,DATA!$B50,Export!$C$3:$C$239,DATA!$C50)</f>
        <v>269</v>
      </c>
    </row>
    <row r="51" spans="1:16" x14ac:dyDescent="0.25">
      <c r="A51" t="s">
        <v>90</v>
      </c>
      <c r="B51" t="s">
        <v>292</v>
      </c>
      <c r="C51" t="s">
        <v>293</v>
      </c>
      <c r="D51">
        <f>SUMIFS(Export!D$3:D$239,Export!$B$3:$B$239,DATA!$B51,Export!$C$3:$C$239,DATA!$C51)</f>
        <v>1227</v>
      </c>
      <c r="E51">
        <f>SUMIFS(Export!E$3:E$239,Export!$B$3:$B$239,DATA!$B51,Export!$C$3:$C$239,DATA!$C51)</f>
        <v>715</v>
      </c>
      <c r="F51">
        <f>SUMIFS(Export!F$3:F$239,Export!$B$3:$B$239,DATA!$B51,Export!$C$3:$C$239,DATA!$C51)</f>
        <v>512</v>
      </c>
      <c r="G51">
        <f>SUMIFS(Export!G$3:G$239,Export!$B$3:$B$239,DATA!$B51,Export!$C$3:$C$239,DATA!$C51)</f>
        <v>0</v>
      </c>
      <c r="H51">
        <f>SUMIFS(Export!H$3:H$239,Export!$B$3:$B$239,DATA!$B51,Export!$C$3:$C$239,DATA!$C51)</f>
        <v>5</v>
      </c>
      <c r="I51">
        <f>SUMIFS(Export!I$3:I$239,Export!$B$3:$B$239,DATA!$B51,Export!$C$3:$C$239,DATA!$C51)</f>
        <v>8</v>
      </c>
      <c r="J51">
        <f>SUMIFS(Export!J$3:J$239,Export!$B$3:$B$239,DATA!$B51,Export!$C$3:$C$239,DATA!$C51)</f>
        <v>702</v>
      </c>
      <c r="K51">
        <f>SUMIFS(Export!K$3:K$239,Export!$B$3:$B$239,DATA!$B51,Export!$C$3:$C$239,DATA!$C51)</f>
        <v>21</v>
      </c>
      <c r="L51">
        <f>SUMIFS(Export!L$3:L$239,Export!$B$3:$B$239,DATA!$B51,Export!$C$3:$C$239,DATA!$C51)</f>
        <v>118</v>
      </c>
      <c r="M51">
        <f>SUMIFS(Export!M$3:M$239,Export!$B$3:$B$239,DATA!$B51,Export!$C$3:$C$239,DATA!$C51)</f>
        <v>16</v>
      </c>
      <c r="N51">
        <f>SUMIFS(Export!N$3:N$239,Export!$B$3:$B$239,DATA!$B51,Export!$C$3:$C$239,DATA!$C51)</f>
        <v>248</v>
      </c>
      <c r="O51">
        <f>SUMIFS(Export!O$3:O$239,Export!$B$3:$B$239,DATA!$B51,Export!$C$3:$C$239,DATA!$C51)</f>
        <v>5</v>
      </c>
      <c r="P51">
        <f>SUMIFS(Export!P$3:P$239,Export!$B$3:$B$239,DATA!$B51,Export!$C$3:$C$239,DATA!$C51)</f>
        <v>294</v>
      </c>
    </row>
    <row r="52" spans="1:16" x14ac:dyDescent="0.25">
      <c r="A52" t="s">
        <v>90</v>
      </c>
      <c r="B52" t="s">
        <v>116</v>
      </c>
      <c r="C52">
        <v>1</v>
      </c>
      <c r="D52">
        <f>SUMIFS(Export!D$3:D$239,Export!$B$3:$B$239,DATA!$B52,Export!$C$3:$C$239,DATA!$C52)</f>
        <v>822</v>
      </c>
      <c r="E52">
        <f>SUMIFS(Export!E$3:E$239,Export!$B$3:$B$239,DATA!$B52,Export!$C$3:$C$239,DATA!$C52)</f>
        <v>395</v>
      </c>
      <c r="F52">
        <f>SUMIFS(Export!F$3:F$239,Export!$B$3:$B$239,DATA!$B52,Export!$C$3:$C$239,DATA!$C52)</f>
        <v>427</v>
      </c>
      <c r="G52">
        <f>SUMIFS(Export!G$3:G$239,Export!$B$3:$B$239,DATA!$B52,Export!$C$3:$C$239,DATA!$C52)</f>
        <v>0</v>
      </c>
      <c r="H52">
        <f>SUMIFS(Export!H$3:H$239,Export!$B$3:$B$239,DATA!$B52,Export!$C$3:$C$239,DATA!$C52)</f>
        <v>6</v>
      </c>
      <c r="I52">
        <f>SUMIFS(Export!I$3:I$239,Export!$B$3:$B$239,DATA!$B52,Export!$C$3:$C$239,DATA!$C52)</f>
        <v>6</v>
      </c>
      <c r="J52">
        <f>SUMIFS(Export!J$3:J$239,Export!$B$3:$B$239,DATA!$B52,Export!$C$3:$C$239,DATA!$C52)</f>
        <v>383</v>
      </c>
      <c r="K52">
        <f>SUMIFS(Export!K$3:K$239,Export!$B$3:$B$239,DATA!$B52,Export!$C$3:$C$239,DATA!$C52)</f>
        <v>30</v>
      </c>
      <c r="L52">
        <f>SUMIFS(Export!L$3:L$239,Export!$B$3:$B$239,DATA!$B52,Export!$C$3:$C$239,DATA!$C52)</f>
        <v>53</v>
      </c>
      <c r="M52">
        <f>SUMIFS(Export!M$3:M$239,Export!$B$3:$B$239,DATA!$B52,Export!$C$3:$C$239,DATA!$C52)</f>
        <v>8</v>
      </c>
      <c r="N52">
        <f>SUMIFS(Export!N$3:N$239,Export!$B$3:$B$239,DATA!$B52,Export!$C$3:$C$239,DATA!$C52)</f>
        <v>105</v>
      </c>
      <c r="O52">
        <f>SUMIFS(Export!O$3:O$239,Export!$B$3:$B$239,DATA!$B52,Export!$C$3:$C$239,DATA!$C52)</f>
        <v>9</v>
      </c>
      <c r="P52">
        <f>SUMIFS(Export!P$3:P$239,Export!$B$3:$B$239,DATA!$B52,Export!$C$3:$C$239,DATA!$C52)</f>
        <v>178</v>
      </c>
    </row>
    <row r="53" spans="1:16" x14ac:dyDescent="0.25">
      <c r="A53" t="s">
        <v>90</v>
      </c>
      <c r="B53" t="s">
        <v>116</v>
      </c>
      <c r="C53">
        <v>2</v>
      </c>
      <c r="D53">
        <f>SUMIFS(Export!D$3:D$239,Export!$B$3:$B$239,DATA!$B53,Export!$C$3:$C$239,DATA!$C53)</f>
        <v>869</v>
      </c>
      <c r="E53">
        <f>SUMIFS(Export!E$3:E$239,Export!$B$3:$B$239,DATA!$B53,Export!$C$3:$C$239,DATA!$C53)</f>
        <v>477</v>
      </c>
      <c r="F53">
        <f>SUMIFS(Export!F$3:F$239,Export!$B$3:$B$239,DATA!$B53,Export!$C$3:$C$239,DATA!$C53)</f>
        <v>392</v>
      </c>
      <c r="G53">
        <f>SUMIFS(Export!G$3:G$239,Export!$B$3:$B$239,DATA!$B53,Export!$C$3:$C$239,DATA!$C53)</f>
        <v>0</v>
      </c>
      <c r="H53">
        <f>SUMIFS(Export!H$3:H$239,Export!$B$3:$B$239,DATA!$B53,Export!$C$3:$C$239,DATA!$C53)</f>
        <v>8</v>
      </c>
      <c r="I53">
        <f>SUMIFS(Export!I$3:I$239,Export!$B$3:$B$239,DATA!$B53,Export!$C$3:$C$239,DATA!$C53)</f>
        <v>2</v>
      </c>
      <c r="J53">
        <f>SUMIFS(Export!J$3:J$239,Export!$B$3:$B$239,DATA!$B53,Export!$C$3:$C$239,DATA!$C53)</f>
        <v>467</v>
      </c>
      <c r="K53">
        <f>SUMIFS(Export!K$3:K$239,Export!$B$3:$B$239,DATA!$B53,Export!$C$3:$C$239,DATA!$C53)</f>
        <v>44</v>
      </c>
      <c r="L53">
        <f>SUMIFS(Export!L$3:L$239,Export!$B$3:$B$239,DATA!$B53,Export!$C$3:$C$239,DATA!$C53)</f>
        <v>84</v>
      </c>
      <c r="M53">
        <f>SUMIFS(Export!M$3:M$239,Export!$B$3:$B$239,DATA!$B53,Export!$C$3:$C$239,DATA!$C53)</f>
        <v>8</v>
      </c>
      <c r="N53">
        <f>SUMIFS(Export!N$3:N$239,Export!$B$3:$B$239,DATA!$B53,Export!$C$3:$C$239,DATA!$C53)</f>
        <v>150</v>
      </c>
      <c r="O53">
        <f>SUMIFS(Export!O$3:O$239,Export!$B$3:$B$239,DATA!$B53,Export!$C$3:$C$239,DATA!$C53)</f>
        <v>3</v>
      </c>
      <c r="P53">
        <f>SUMIFS(Export!P$3:P$239,Export!$B$3:$B$239,DATA!$B53,Export!$C$3:$C$239,DATA!$C53)</f>
        <v>178</v>
      </c>
    </row>
    <row r="54" spans="1:16" x14ac:dyDescent="0.25">
      <c r="A54" t="s">
        <v>90</v>
      </c>
      <c r="B54" t="s">
        <v>116</v>
      </c>
      <c r="C54">
        <v>3</v>
      </c>
      <c r="D54">
        <f>SUMIFS(Export!D$3:D$239,Export!$B$3:$B$239,DATA!$B54,Export!$C$3:$C$239,DATA!$C54)</f>
        <v>1087</v>
      </c>
      <c r="E54">
        <f>SUMIFS(Export!E$3:E$239,Export!$B$3:$B$239,DATA!$B54,Export!$C$3:$C$239,DATA!$C54)</f>
        <v>529</v>
      </c>
      <c r="F54">
        <f>SUMIFS(Export!F$3:F$239,Export!$B$3:$B$239,DATA!$B54,Export!$C$3:$C$239,DATA!$C54)</f>
        <v>558</v>
      </c>
      <c r="G54">
        <f>SUMIFS(Export!G$3:G$239,Export!$B$3:$B$239,DATA!$B54,Export!$C$3:$C$239,DATA!$C54)</f>
        <v>0</v>
      </c>
      <c r="H54">
        <f>SUMIFS(Export!H$3:H$239,Export!$B$3:$B$239,DATA!$B54,Export!$C$3:$C$239,DATA!$C54)</f>
        <v>5</v>
      </c>
      <c r="I54">
        <f>SUMIFS(Export!I$3:I$239,Export!$B$3:$B$239,DATA!$B54,Export!$C$3:$C$239,DATA!$C54)</f>
        <v>4</v>
      </c>
      <c r="J54">
        <f>SUMIFS(Export!J$3:J$239,Export!$B$3:$B$239,DATA!$B54,Export!$C$3:$C$239,DATA!$C54)</f>
        <v>520</v>
      </c>
      <c r="K54">
        <f>SUMIFS(Export!K$3:K$239,Export!$B$3:$B$239,DATA!$B54,Export!$C$3:$C$239,DATA!$C54)</f>
        <v>33</v>
      </c>
      <c r="L54">
        <f>SUMIFS(Export!L$3:L$239,Export!$B$3:$B$239,DATA!$B54,Export!$C$3:$C$239,DATA!$C54)</f>
        <v>99</v>
      </c>
      <c r="M54">
        <f>SUMIFS(Export!M$3:M$239,Export!$B$3:$B$239,DATA!$B54,Export!$C$3:$C$239,DATA!$C54)</f>
        <v>12</v>
      </c>
      <c r="N54">
        <f>SUMIFS(Export!N$3:N$239,Export!$B$3:$B$239,DATA!$B54,Export!$C$3:$C$239,DATA!$C54)</f>
        <v>128</v>
      </c>
      <c r="O54">
        <f>SUMIFS(Export!O$3:O$239,Export!$B$3:$B$239,DATA!$B54,Export!$C$3:$C$239,DATA!$C54)</f>
        <v>9</v>
      </c>
      <c r="P54">
        <f>SUMIFS(Export!P$3:P$239,Export!$B$3:$B$239,DATA!$B54,Export!$C$3:$C$239,DATA!$C54)</f>
        <v>239</v>
      </c>
    </row>
    <row r="55" spans="1:16" x14ac:dyDescent="0.25">
      <c r="A55" t="s">
        <v>90</v>
      </c>
      <c r="B55" t="s">
        <v>116</v>
      </c>
      <c r="C55">
        <v>4</v>
      </c>
      <c r="D55">
        <f>SUMIFS(Export!D$3:D$239,Export!$B$3:$B$239,DATA!$B55,Export!$C$3:$C$239,DATA!$C55)</f>
        <v>1205</v>
      </c>
      <c r="E55">
        <f>SUMIFS(Export!E$3:E$239,Export!$B$3:$B$239,DATA!$B55,Export!$C$3:$C$239,DATA!$C55)</f>
        <v>626</v>
      </c>
      <c r="F55">
        <f>SUMIFS(Export!F$3:F$239,Export!$B$3:$B$239,DATA!$B55,Export!$C$3:$C$239,DATA!$C55)</f>
        <v>579</v>
      </c>
      <c r="G55">
        <f>SUMIFS(Export!G$3:G$239,Export!$B$3:$B$239,DATA!$B55,Export!$C$3:$C$239,DATA!$C55)</f>
        <v>0</v>
      </c>
      <c r="H55">
        <f>SUMIFS(Export!H$3:H$239,Export!$B$3:$B$239,DATA!$B55,Export!$C$3:$C$239,DATA!$C55)</f>
        <v>6</v>
      </c>
      <c r="I55">
        <f>SUMIFS(Export!I$3:I$239,Export!$B$3:$B$239,DATA!$B55,Export!$C$3:$C$239,DATA!$C55)</f>
        <v>5</v>
      </c>
      <c r="J55">
        <f>SUMIFS(Export!J$3:J$239,Export!$B$3:$B$239,DATA!$B55,Export!$C$3:$C$239,DATA!$C55)</f>
        <v>615</v>
      </c>
      <c r="K55">
        <f>SUMIFS(Export!K$3:K$239,Export!$B$3:$B$239,DATA!$B55,Export!$C$3:$C$239,DATA!$C55)</f>
        <v>32</v>
      </c>
      <c r="L55">
        <f>SUMIFS(Export!L$3:L$239,Export!$B$3:$B$239,DATA!$B55,Export!$C$3:$C$239,DATA!$C55)</f>
        <v>129</v>
      </c>
      <c r="M55">
        <f>SUMIFS(Export!M$3:M$239,Export!$B$3:$B$239,DATA!$B55,Export!$C$3:$C$239,DATA!$C55)</f>
        <v>20</v>
      </c>
      <c r="N55">
        <f>SUMIFS(Export!N$3:N$239,Export!$B$3:$B$239,DATA!$B55,Export!$C$3:$C$239,DATA!$C55)</f>
        <v>149</v>
      </c>
      <c r="O55">
        <f>SUMIFS(Export!O$3:O$239,Export!$B$3:$B$239,DATA!$B55,Export!$C$3:$C$239,DATA!$C55)</f>
        <v>14</v>
      </c>
      <c r="P55">
        <f>SUMIFS(Export!P$3:P$239,Export!$B$3:$B$239,DATA!$B55,Export!$C$3:$C$239,DATA!$C55)</f>
        <v>271</v>
      </c>
    </row>
    <row r="56" spans="1:16" x14ac:dyDescent="0.25">
      <c r="A56" t="s">
        <v>90</v>
      </c>
      <c r="B56" t="s">
        <v>116</v>
      </c>
      <c r="C56">
        <v>5</v>
      </c>
      <c r="D56">
        <f>SUMIFS(Export!D$3:D$239,Export!$B$3:$B$239,DATA!$B56,Export!$C$3:$C$239,DATA!$C56)</f>
        <v>639</v>
      </c>
      <c r="E56">
        <f>SUMIFS(Export!E$3:E$239,Export!$B$3:$B$239,DATA!$B56,Export!$C$3:$C$239,DATA!$C56)</f>
        <v>298</v>
      </c>
      <c r="F56">
        <f>SUMIFS(Export!F$3:F$239,Export!$B$3:$B$239,DATA!$B56,Export!$C$3:$C$239,DATA!$C56)</f>
        <v>341</v>
      </c>
      <c r="G56">
        <f>SUMIFS(Export!G$3:G$239,Export!$B$3:$B$239,DATA!$B56,Export!$C$3:$C$239,DATA!$C56)</f>
        <v>0</v>
      </c>
      <c r="H56">
        <f>SUMIFS(Export!H$3:H$239,Export!$B$3:$B$239,DATA!$B56,Export!$C$3:$C$239,DATA!$C56)</f>
        <v>4</v>
      </c>
      <c r="I56">
        <f>SUMIFS(Export!I$3:I$239,Export!$B$3:$B$239,DATA!$B56,Export!$C$3:$C$239,DATA!$C56)</f>
        <v>0</v>
      </c>
      <c r="J56">
        <f>SUMIFS(Export!J$3:J$239,Export!$B$3:$B$239,DATA!$B56,Export!$C$3:$C$239,DATA!$C56)</f>
        <v>294</v>
      </c>
      <c r="K56">
        <f>SUMIFS(Export!K$3:K$239,Export!$B$3:$B$239,DATA!$B56,Export!$C$3:$C$239,DATA!$C56)</f>
        <v>37</v>
      </c>
      <c r="L56">
        <f>SUMIFS(Export!L$3:L$239,Export!$B$3:$B$239,DATA!$B56,Export!$C$3:$C$239,DATA!$C56)</f>
        <v>45</v>
      </c>
      <c r="M56">
        <f>SUMIFS(Export!M$3:M$239,Export!$B$3:$B$239,DATA!$B56,Export!$C$3:$C$239,DATA!$C56)</f>
        <v>4</v>
      </c>
      <c r="N56">
        <f>SUMIFS(Export!N$3:N$239,Export!$B$3:$B$239,DATA!$B56,Export!$C$3:$C$239,DATA!$C56)</f>
        <v>67</v>
      </c>
      <c r="O56">
        <f>SUMIFS(Export!O$3:O$239,Export!$B$3:$B$239,DATA!$B56,Export!$C$3:$C$239,DATA!$C56)</f>
        <v>1</v>
      </c>
      <c r="P56">
        <f>SUMIFS(Export!P$3:P$239,Export!$B$3:$B$239,DATA!$B56,Export!$C$3:$C$239,DATA!$C56)</f>
        <v>140</v>
      </c>
    </row>
    <row r="57" spans="1:16" x14ac:dyDescent="0.25">
      <c r="A57" t="s">
        <v>90</v>
      </c>
      <c r="B57" t="s">
        <v>116</v>
      </c>
      <c r="C57">
        <v>6</v>
      </c>
      <c r="D57">
        <f>SUMIFS(Export!D$3:D$239,Export!$B$3:$B$239,DATA!$B57,Export!$C$3:$C$239,DATA!$C57)</f>
        <v>691</v>
      </c>
      <c r="E57">
        <f>SUMIFS(Export!E$3:E$239,Export!$B$3:$B$239,DATA!$B57,Export!$C$3:$C$239,DATA!$C57)</f>
        <v>362</v>
      </c>
      <c r="F57">
        <f>SUMIFS(Export!F$3:F$239,Export!$B$3:$B$239,DATA!$B57,Export!$C$3:$C$239,DATA!$C57)</f>
        <v>329</v>
      </c>
      <c r="G57">
        <f>SUMIFS(Export!G$3:G$239,Export!$B$3:$B$239,DATA!$B57,Export!$C$3:$C$239,DATA!$C57)</f>
        <v>0</v>
      </c>
      <c r="H57">
        <f>SUMIFS(Export!H$3:H$239,Export!$B$3:$B$239,DATA!$B57,Export!$C$3:$C$239,DATA!$C57)</f>
        <v>1</v>
      </c>
      <c r="I57">
        <f>SUMIFS(Export!I$3:I$239,Export!$B$3:$B$239,DATA!$B57,Export!$C$3:$C$239,DATA!$C57)</f>
        <v>1</v>
      </c>
      <c r="J57">
        <f>SUMIFS(Export!J$3:J$239,Export!$B$3:$B$239,DATA!$B57,Export!$C$3:$C$239,DATA!$C57)</f>
        <v>360</v>
      </c>
      <c r="K57">
        <f>SUMIFS(Export!K$3:K$239,Export!$B$3:$B$239,DATA!$B57,Export!$C$3:$C$239,DATA!$C57)</f>
        <v>44</v>
      </c>
      <c r="L57">
        <f>SUMIFS(Export!L$3:L$239,Export!$B$3:$B$239,DATA!$B57,Export!$C$3:$C$239,DATA!$C57)</f>
        <v>79</v>
      </c>
      <c r="M57">
        <f>SUMIFS(Export!M$3:M$239,Export!$B$3:$B$239,DATA!$B57,Export!$C$3:$C$239,DATA!$C57)</f>
        <v>4</v>
      </c>
      <c r="N57">
        <f>SUMIFS(Export!N$3:N$239,Export!$B$3:$B$239,DATA!$B57,Export!$C$3:$C$239,DATA!$C57)</f>
        <v>104</v>
      </c>
      <c r="O57">
        <f>SUMIFS(Export!O$3:O$239,Export!$B$3:$B$239,DATA!$B57,Export!$C$3:$C$239,DATA!$C57)</f>
        <v>3</v>
      </c>
      <c r="P57">
        <f>SUMIFS(Export!P$3:P$239,Export!$B$3:$B$239,DATA!$B57,Export!$C$3:$C$239,DATA!$C57)</f>
        <v>126</v>
      </c>
    </row>
    <row r="58" spans="1:16" x14ac:dyDescent="0.25">
      <c r="A58" t="s">
        <v>90</v>
      </c>
      <c r="B58" t="s">
        <v>116</v>
      </c>
      <c r="C58">
        <v>7</v>
      </c>
      <c r="D58">
        <f>SUMIFS(Export!D$3:D$239,Export!$B$3:$B$239,DATA!$B58,Export!$C$3:$C$239,DATA!$C58)</f>
        <v>716</v>
      </c>
      <c r="E58">
        <f>SUMIFS(Export!E$3:E$239,Export!$B$3:$B$239,DATA!$B58,Export!$C$3:$C$239,DATA!$C58)</f>
        <v>345</v>
      </c>
      <c r="F58">
        <f>SUMIFS(Export!F$3:F$239,Export!$B$3:$B$239,DATA!$B58,Export!$C$3:$C$239,DATA!$C58)</f>
        <v>371</v>
      </c>
      <c r="G58">
        <f>SUMIFS(Export!G$3:G$239,Export!$B$3:$B$239,DATA!$B58,Export!$C$3:$C$239,DATA!$C58)</f>
        <v>0</v>
      </c>
      <c r="H58">
        <f>SUMIFS(Export!H$3:H$239,Export!$B$3:$B$239,DATA!$B58,Export!$C$3:$C$239,DATA!$C58)</f>
        <v>1</v>
      </c>
      <c r="I58">
        <f>SUMIFS(Export!I$3:I$239,Export!$B$3:$B$239,DATA!$B58,Export!$C$3:$C$239,DATA!$C58)</f>
        <v>1</v>
      </c>
      <c r="J58">
        <f>SUMIFS(Export!J$3:J$239,Export!$B$3:$B$239,DATA!$B58,Export!$C$3:$C$239,DATA!$C58)</f>
        <v>343</v>
      </c>
      <c r="K58">
        <f>SUMIFS(Export!K$3:K$239,Export!$B$3:$B$239,DATA!$B58,Export!$C$3:$C$239,DATA!$C58)</f>
        <v>10</v>
      </c>
      <c r="L58">
        <f>SUMIFS(Export!L$3:L$239,Export!$B$3:$B$239,DATA!$B58,Export!$C$3:$C$239,DATA!$C58)</f>
        <v>46</v>
      </c>
      <c r="M58">
        <f>SUMIFS(Export!M$3:M$239,Export!$B$3:$B$239,DATA!$B58,Export!$C$3:$C$239,DATA!$C58)</f>
        <v>9</v>
      </c>
      <c r="N58">
        <f>SUMIFS(Export!N$3:N$239,Export!$B$3:$B$239,DATA!$B58,Export!$C$3:$C$239,DATA!$C58)</f>
        <v>81</v>
      </c>
      <c r="O58">
        <f>SUMIFS(Export!O$3:O$239,Export!$B$3:$B$239,DATA!$B58,Export!$C$3:$C$239,DATA!$C58)</f>
        <v>6</v>
      </c>
      <c r="P58">
        <f>SUMIFS(Export!P$3:P$239,Export!$B$3:$B$239,DATA!$B58,Export!$C$3:$C$239,DATA!$C58)</f>
        <v>191</v>
      </c>
    </row>
    <row r="59" spans="1:16" x14ac:dyDescent="0.25">
      <c r="A59" t="s">
        <v>90</v>
      </c>
      <c r="B59" t="s">
        <v>116</v>
      </c>
      <c r="C59">
        <v>8</v>
      </c>
      <c r="D59">
        <f>SUMIFS(Export!D$3:D$239,Export!$B$3:$B$239,DATA!$B59,Export!$C$3:$C$239,DATA!$C59)</f>
        <v>929</v>
      </c>
      <c r="E59">
        <f>SUMIFS(Export!E$3:E$239,Export!$B$3:$B$239,DATA!$B59,Export!$C$3:$C$239,DATA!$C59)</f>
        <v>498</v>
      </c>
      <c r="F59">
        <f>SUMIFS(Export!F$3:F$239,Export!$B$3:$B$239,DATA!$B59,Export!$C$3:$C$239,DATA!$C59)</f>
        <v>431</v>
      </c>
      <c r="G59">
        <f>SUMIFS(Export!G$3:G$239,Export!$B$3:$B$239,DATA!$B59,Export!$C$3:$C$239,DATA!$C59)</f>
        <v>0</v>
      </c>
      <c r="H59">
        <f>SUMIFS(Export!H$3:H$239,Export!$B$3:$B$239,DATA!$B59,Export!$C$3:$C$239,DATA!$C59)</f>
        <v>5</v>
      </c>
      <c r="I59">
        <f>SUMIFS(Export!I$3:I$239,Export!$B$3:$B$239,DATA!$B59,Export!$C$3:$C$239,DATA!$C59)</f>
        <v>3</v>
      </c>
      <c r="J59">
        <f>SUMIFS(Export!J$3:J$239,Export!$B$3:$B$239,DATA!$B59,Export!$C$3:$C$239,DATA!$C59)</f>
        <v>490</v>
      </c>
      <c r="K59">
        <f>SUMIFS(Export!K$3:K$239,Export!$B$3:$B$239,DATA!$B59,Export!$C$3:$C$239,DATA!$C59)</f>
        <v>29</v>
      </c>
      <c r="L59">
        <f>SUMIFS(Export!L$3:L$239,Export!$B$3:$B$239,DATA!$B59,Export!$C$3:$C$239,DATA!$C59)</f>
        <v>71</v>
      </c>
      <c r="M59">
        <f>SUMIFS(Export!M$3:M$239,Export!$B$3:$B$239,DATA!$B59,Export!$C$3:$C$239,DATA!$C59)</f>
        <v>1</v>
      </c>
      <c r="N59">
        <f>SUMIFS(Export!N$3:N$239,Export!$B$3:$B$239,DATA!$B59,Export!$C$3:$C$239,DATA!$C59)</f>
        <v>173</v>
      </c>
      <c r="O59">
        <f>SUMIFS(Export!O$3:O$239,Export!$B$3:$B$239,DATA!$B59,Export!$C$3:$C$239,DATA!$C59)</f>
        <v>8</v>
      </c>
      <c r="P59">
        <f>SUMIFS(Export!P$3:P$239,Export!$B$3:$B$239,DATA!$B59,Export!$C$3:$C$239,DATA!$C59)</f>
        <v>208</v>
      </c>
    </row>
    <row r="60" spans="1:16" x14ac:dyDescent="0.25">
      <c r="A60" t="s">
        <v>90</v>
      </c>
      <c r="B60" t="s">
        <v>116</v>
      </c>
      <c r="C60">
        <v>9</v>
      </c>
      <c r="D60">
        <f>SUMIFS(Export!D$3:D$239,Export!$B$3:$B$239,DATA!$B60,Export!$C$3:$C$239,DATA!$C60)</f>
        <v>1070</v>
      </c>
      <c r="E60">
        <f>SUMIFS(Export!E$3:E$239,Export!$B$3:$B$239,DATA!$B60,Export!$C$3:$C$239,DATA!$C60)</f>
        <v>540</v>
      </c>
      <c r="F60">
        <f>SUMIFS(Export!F$3:F$239,Export!$B$3:$B$239,DATA!$B60,Export!$C$3:$C$239,DATA!$C60)</f>
        <v>530</v>
      </c>
      <c r="G60">
        <f>SUMIFS(Export!G$3:G$239,Export!$B$3:$B$239,DATA!$B60,Export!$C$3:$C$239,DATA!$C60)</f>
        <v>0</v>
      </c>
      <c r="H60">
        <f>SUMIFS(Export!H$3:H$239,Export!$B$3:$B$239,DATA!$B60,Export!$C$3:$C$239,DATA!$C60)</f>
        <v>4</v>
      </c>
      <c r="I60">
        <f>SUMIFS(Export!I$3:I$239,Export!$B$3:$B$239,DATA!$B60,Export!$C$3:$C$239,DATA!$C60)</f>
        <v>3</v>
      </c>
      <c r="J60">
        <f>SUMIFS(Export!J$3:J$239,Export!$B$3:$B$239,DATA!$B60,Export!$C$3:$C$239,DATA!$C60)</f>
        <v>533</v>
      </c>
      <c r="K60">
        <f>SUMIFS(Export!K$3:K$239,Export!$B$3:$B$239,DATA!$B60,Export!$C$3:$C$239,DATA!$C60)</f>
        <v>34</v>
      </c>
      <c r="L60">
        <f>SUMIFS(Export!L$3:L$239,Export!$B$3:$B$239,DATA!$B60,Export!$C$3:$C$239,DATA!$C60)</f>
        <v>90</v>
      </c>
      <c r="M60">
        <f>SUMIFS(Export!M$3:M$239,Export!$B$3:$B$239,DATA!$B60,Export!$C$3:$C$239,DATA!$C60)</f>
        <v>2</v>
      </c>
      <c r="N60">
        <f>SUMIFS(Export!N$3:N$239,Export!$B$3:$B$239,DATA!$B60,Export!$C$3:$C$239,DATA!$C60)</f>
        <v>221</v>
      </c>
      <c r="O60">
        <f>SUMIFS(Export!O$3:O$239,Export!$B$3:$B$239,DATA!$B60,Export!$C$3:$C$239,DATA!$C60)</f>
        <v>6</v>
      </c>
      <c r="P60">
        <f>SUMIFS(Export!P$3:P$239,Export!$B$3:$B$239,DATA!$B60,Export!$C$3:$C$239,DATA!$C60)</f>
        <v>180</v>
      </c>
    </row>
    <row r="61" spans="1:16" x14ac:dyDescent="0.25">
      <c r="A61" t="s">
        <v>90</v>
      </c>
      <c r="B61" t="s">
        <v>116</v>
      </c>
      <c r="C61">
        <v>10</v>
      </c>
      <c r="D61">
        <f>SUMIFS(Export!D$3:D$239,Export!$B$3:$B$239,DATA!$B61,Export!$C$3:$C$239,DATA!$C61)</f>
        <v>1200</v>
      </c>
      <c r="E61">
        <f>SUMIFS(Export!E$3:E$239,Export!$B$3:$B$239,DATA!$B61,Export!$C$3:$C$239,DATA!$C61)</f>
        <v>614</v>
      </c>
      <c r="F61">
        <f>SUMIFS(Export!F$3:F$239,Export!$B$3:$B$239,DATA!$B61,Export!$C$3:$C$239,DATA!$C61)</f>
        <v>586</v>
      </c>
      <c r="G61">
        <f>SUMIFS(Export!G$3:G$239,Export!$B$3:$B$239,DATA!$B61,Export!$C$3:$C$239,DATA!$C61)</f>
        <v>0</v>
      </c>
      <c r="H61">
        <f>SUMIFS(Export!H$3:H$239,Export!$B$3:$B$239,DATA!$B61,Export!$C$3:$C$239,DATA!$C61)</f>
        <v>8</v>
      </c>
      <c r="I61">
        <f>SUMIFS(Export!I$3:I$239,Export!$B$3:$B$239,DATA!$B61,Export!$C$3:$C$239,DATA!$C61)</f>
        <v>2</v>
      </c>
      <c r="J61">
        <f>SUMIFS(Export!J$3:J$239,Export!$B$3:$B$239,DATA!$B61,Export!$C$3:$C$239,DATA!$C61)</f>
        <v>604</v>
      </c>
      <c r="K61">
        <f>SUMIFS(Export!K$3:K$239,Export!$B$3:$B$239,DATA!$B61,Export!$C$3:$C$239,DATA!$C61)</f>
        <v>32</v>
      </c>
      <c r="L61">
        <f>SUMIFS(Export!L$3:L$239,Export!$B$3:$B$239,DATA!$B61,Export!$C$3:$C$239,DATA!$C61)</f>
        <v>43</v>
      </c>
      <c r="M61">
        <f>SUMIFS(Export!M$3:M$239,Export!$B$3:$B$239,DATA!$B61,Export!$C$3:$C$239,DATA!$C61)</f>
        <v>16</v>
      </c>
      <c r="N61">
        <f>SUMIFS(Export!N$3:N$239,Export!$B$3:$B$239,DATA!$B61,Export!$C$3:$C$239,DATA!$C61)</f>
        <v>113</v>
      </c>
      <c r="O61">
        <f>SUMIFS(Export!O$3:O$239,Export!$B$3:$B$239,DATA!$B61,Export!$C$3:$C$239,DATA!$C61)</f>
        <v>20</v>
      </c>
      <c r="P61">
        <f>SUMIFS(Export!P$3:P$239,Export!$B$3:$B$239,DATA!$B61,Export!$C$3:$C$239,DATA!$C61)</f>
        <v>380</v>
      </c>
    </row>
    <row r="62" spans="1:16" x14ac:dyDescent="0.25">
      <c r="A62" t="s">
        <v>90</v>
      </c>
      <c r="B62" t="s">
        <v>116</v>
      </c>
      <c r="C62">
        <v>11</v>
      </c>
      <c r="D62">
        <f>SUMIFS(Export!D$3:D$239,Export!$B$3:$B$239,DATA!$B62,Export!$C$3:$C$239,DATA!$C62)</f>
        <v>1018</v>
      </c>
      <c r="E62">
        <f>SUMIFS(Export!E$3:E$239,Export!$B$3:$B$239,DATA!$B62,Export!$C$3:$C$239,DATA!$C62)</f>
        <v>480</v>
      </c>
      <c r="F62">
        <f>SUMIFS(Export!F$3:F$239,Export!$B$3:$B$239,DATA!$B62,Export!$C$3:$C$239,DATA!$C62)</f>
        <v>538</v>
      </c>
      <c r="G62">
        <f>SUMIFS(Export!G$3:G$239,Export!$B$3:$B$239,DATA!$B62,Export!$C$3:$C$239,DATA!$C62)</f>
        <v>0</v>
      </c>
      <c r="H62">
        <f>SUMIFS(Export!H$3:H$239,Export!$B$3:$B$239,DATA!$B62,Export!$C$3:$C$239,DATA!$C62)</f>
        <v>10</v>
      </c>
      <c r="I62">
        <f>SUMIFS(Export!I$3:I$239,Export!$B$3:$B$239,DATA!$B62,Export!$C$3:$C$239,DATA!$C62)</f>
        <v>0</v>
      </c>
      <c r="J62">
        <f>SUMIFS(Export!J$3:J$239,Export!$B$3:$B$239,DATA!$B62,Export!$C$3:$C$239,DATA!$C62)</f>
        <v>470</v>
      </c>
      <c r="K62">
        <f>SUMIFS(Export!K$3:K$239,Export!$B$3:$B$239,DATA!$B62,Export!$C$3:$C$239,DATA!$C62)</f>
        <v>31</v>
      </c>
      <c r="L62">
        <f>SUMIFS(Export!L$3:L$239,Export!$B$3:$B$239,DATA!$B62,Export!$C$3:$C$239,DATA!$C62)</f>
        <v>40</v>
      </c>
      <c r="M62">
        <f>SUMIFS(Export!M$3:M$239,Export!$B$3:$B$239,DATA!$B62,Export!$C$3:$C$239,DATA!$C62)</f>
        <v>22</v>
      </c>
      <c r="N62">
        <f>SUMIFS(Export!N$3:N$239,Export!$B$3:$B$239,DATA!$B62,Export!$C$3:$C$239,DATA!$C62)</f>
        <v>64</v>
      </c>
      <c r="O62">
        <f>SUMIFS(Export!O$3:O$239,Export!$B$3:$B$239,DATA!$B62,Export!$C$3:$C$239,DATA!$C62)</f>
        <v>12</v>
      </c>
      <c r="P62">
        <f>SUMIFS(Export!P$3:P$239,Export!$B$3:$B$239,DATA!$B62,Export!$C$3:$C$239,DATA!$C62)</f>
        <v>301</v>
      </c>
    </row>
    <row r="63" spans="1:16" x14ac:dyDescent="0.25">
      <c r="A63" t="s">
        <v>90</v>
      </c>
      <c r="B63" t="s">
        <v>116</v>
      </c>
      <c r="C63">
        <v>12</v>
      </c>
      <c r="D63">
        <f>SUMIFS(Export!D$3:D$239,Export!$B$3:$B$239,DATA!$B63,Export!$C$3:$C$239,DATA!$C63)</f>
        <v>727</v>
      </c>
      <c r="E63">
        <f>SUMIFS(Export!E$3:E$239,Export!$B$3:$B$239,DATA!$B63,Export!$C$3:$C$239,DATA!$C63)</f>
        <v>351</v>
      </c>
      <c r="F63">
        <f>SUMIFS(Export!F$3:F$239,Export!$B$3:$B$239,DATA!$B63,Export!$C$3:$C$239,DATA!$C63)</f>
        <v>376</v>
      </c>
      <c r="G63">
        <f>SUMIFS(Export!G$3:G$239,Export!$B$3:$B$239,DATA!$B63,Export!$C$3:$C$239,DATA!$C63)</f>
        <v>0</v>
      </c>
      <c r="H63">
        <f>SUMIFS(Export!H$3:H$239,Export!$B$3:$B$239,DATA!$B63,Export!$C$3:$C$239,DATA!$C63)</f>
        <v>11</v>
      </c>
      <c r="I63">
        <f>SUMIFS(Export!I$3:I$239,Export!$B$3:$B$239,DATA!$B63,Export!$C$3:$C$239,DATA!$C63)</f>
        <v>4</v>
      </c>
      <c r="J63">
        <f>SUMIFS(Export!J$3:J$239,Export!$B$3:$B$239,DATA!$B63,Export!$C$3:$C$239,DATA!$C63)</f>
        <v>336</v>
      </c>
      <c r="K63">
        <f>SUMIFS(Export!K$3:K$239,Export!$B$3:$B$239,DATA!$B63,Export!$C$3:$C$239,DATA!$C63)</f>
        <v>20</v>
      </c>
      <c r="L63">
        <f>SUMIFS(Export!L$3:L$239,Export!$B$3:$B$239,DATA!$B63,Export!$C$3:$C$239,DATA!$C63)</f>
        <v>46</v>
      </c>
      <c r="M63">
        <f>SUMIFS(Export!M$3:M$239,Export!$B$3:$B$239,DATA!$B63,Export!$C$3:$C$239,DATA!$C63)</f>
        <v>4</v>
      </c>
      <c r="N63">
        <f>SUMIFS(Export!N$3:N$239,Export!$B$3:$B$239,DATA!$B63,Export!$C$3:$C$239,DATA!$C63)</f>
        <v>88</v>
      </c>
      <c r="O63">
        <f>SUMIFS(Export!O$3:O$239,Export!$B$3:$B$239,DATA!$B63,Export!$C$3:$C$239,DATA!$C63)</f>
        <v>14</v>
      </c>
      <c r="P63">
        <f>SUMIFS(Export!P$3:P$239,Export!$B$3:$B$239,DATA!$B63,Export!$C$3:$C$239,DATA!$C63)</f>
        <v>164</v>
      </c>
    </row>
    <row r="64" spans="1:16" x14ac:dyDescent="0.25">
      <c r="A64" t="s">
        <v>90</v>
      </c>
      <c r="B64" t="s">
        <v>116</v>
      </c>
      <c r="C64">
        <v>13</v>
      </c>
      <c r="D64">
        <f>SUMIFS(Export!D$3:D$239,Export!$B$3:$B$239,DATA!$B64,Export!$C$3:$C$239,DATA!$C64)</f>
        <v>900</v>
      </c>
      <c r="E64">
        <f>SUMIFS(Export!E$3:E$239,Export!$B$3:$B$239,DATA!$B64,Export!$C$3:$C$239,DATA!$C64)</f>
        <v>483</v>
      </c>
      <c r="F64">
        <f>SUMIFS(Export!F$3:F$239,Export!$B$3:$B$239,DATA!$B64,Export!$C$3:$C$239,DATA!$C64)</f>
        <v>417</v>
      </c>
      <c r="G64">
        <f>SUMIFS(Export!G$3:G$239,Export!$B$3:$B$239,DATA!$B64,Export!$C$3:$C$239,DATA!$C64)</f>
        <v>0</v>
      </c>
      <c r="H64">
        <f>SUMIFS(Export!H$3:H$239,Export!$B$3:$B$239,DATA!$B64,Export!$C$3:$C$239,DATA!$C64)</f>
        <v>1</v>
      </c>
      <c r="I64">
        <f>SUMIFS(Export!I$3:I$239,Export!$B$3:$B$239,DATA!$B64,Export!$C$3:$C$239,DATA!$C64)</f>
        <v>1</v>
      </c>
      <c r="J64">
        <f>SUMIFS(Export!J$3:J$239,Export!$B$3:$B$239,DATA!$B64,Export!$C$3:$C$239,DATA!$C64)</f>
        <v>481</v>
      </c>
      <c r="K64">
        <f>SUMIFS(Export!K$3:K$239,Export!$B$3:$B$239,DATA!$B64,Export!$C$3:$C$239,DATA!$C64)</f>
        <v>30</v>
      </c>
      <c r="L64">
        <f>SUMIFS(Export!L$3:L$239,Export!$B$3:$B$239,DATA!$B64,Export!$C$3:$C$239,DATA!$C64)</f>
        <v>65</v>
      </c>
      <c r="M64">
        <f>SUMIFS(Export!M$3:M$239,Export!$B$3:$B$239,DATA!$B64,Export!$C$3:$C$239,DATA!$C64)</f>
        <v>6</v>
      </c>
      <c r="N64">
        <f>SUMIFS(Export!N$3:N$239,Export!$B$3:$B$239,DATA!$B64,Export!$C$3:$C$239,DATA!$C64)</f>
        <v>226</v>
      </c>
      <c r="O64">
        <f>SUMIFS(Export!O$3:O$239,Export!$B$3:$B$239,DATA!$B64,Export!$C$3:$C$239,DATA!$C64)</f>
        <v>2</v>
      </c>
      <c r="P64">
        <f>SUMIFS(Export!P$3:P$239,Export!$B$3:$B$239,DATA!$B64,Export!$C$3:$C$239,DATA!$C64)</f>
        <v>152</v>
      </c>
    </row>
    <row r="65" spans="1:16" x14ac:dyDescent="0.25">
      <c r="A65" t="s">
        <v>90</v>
      </c>
      <c r="B65" t="s">
        <v>117</v>
      </c>
      <c r="C65">
        <v>1</v>
      </c>
      <c r="D65">
        <f>SUMIFS(Export!D$3:D$239,Export!$B$3:$B$239,DATA!$B65,Export!$C$3:$C$239,DATA!$C65)</f>
        <v>1006</v>
      </c>
      <c r="E65">
        <f>SUMIFS(Export!E$3:E$239,Export!$B$3:$B$239,DATA!$B65,Export!$C$3:$C$239,DATA!$C65)</f>
        <v>553</v>
      </c>
      <c r="F65">
        <f>SUMIFS(Export!F$3:F$239,Export!$B$3:$B$239,DATA!$B65,Export!$C$3:$C$239,DATA!$C65)</f>
        <v>453</v>
      </c>
      <c r="G65">
        <f>SUMIFS(Export!G$3:G$239,Export!$B$3:$B$239,DATA!$B65,Export!$C$3:$C$239,DATA!$C65)</f>
        <v>0</v>
      </c>
      <c r="H65">
        <f>SUMIFS(Export!H$3:H$239,Export!$B$3:$B$239,DATA!$B65,Export!$C$3:$C$239,DATA!$C65)</f>
        <v>8</v>
      </c>
      <c r="I65">
        <f>SUMIFS(Export!I$3:I$239,Export!$B$3:$B$239,DATA!$B65,Export!$C$3:$C$239,DATA!$C65)</f>
        <v>6</v>
      </c>
      <c r="J65">
        <f>SUMIFS(Export!J$3:J$239,Export!$B$3:$B$239,DATA!$B65,Export!$C$3:$C$239,DATA!$C65)</f>
        <v>539</v>
      </c>
      <c r="K65">
        <f>SUMIFS(Export!K$3:K$239,Export!$B$3:$B$239,DATA!$B65,Export!$C$3:$C$239,DATA!$C65)</f>
        <v>46</v>
      </c>
      <c r="L65">
        <f>SUMIFS(Export!L$3:L$239,Export!$B$3:$B$239,DATA!$B65,Export!$C$3:$C$239,DATA!$C65)</f>
        <v>117</v>
      </c>
      <c r="M65">
        <f>SUMIFS(Export!M$3:M$239,Export!$B$3:$B$239,DATA!$B65,Export!$C$3:$C$239,DATA!$C65)</f>
        <v>10</v>
      </c>
      <c r="N65">
        <f>SUMIFS(Export!N$3:N$239,Export!$B$3:$B$239,DATA!$B65,Export!$C$3:$C$239,DATA!$C65)</f>
        <v>95</v>
      </c>
      <c r="O65">
        <f>SUMIFS(Export!O$3:O$239,Export!$B$3:$B$239,DATA!$B65,Export!$C$3:$C$239,DATA!$C65)</f>
        <v>10</v>
      </c>
      <c r="P65">
        <f>SUMIFS(Export!P$3:P$239,Export!$B$3:$B$239,DATA!$B65,Export!$C$3:$C$239,DATA!$C65)</f>
        <v>261</v>
      </c>
    </row>
    <row r="66" spans="1:16" x14ac:dyDescent="0.25">
      <c r="A66" t="s">
        <v>90</v>
      </c>
      <c r="B66" t="s">
        <v>117</v>
      </c>
      <c r="C66">
        <v>2</v>
      </c>
      <c r="D66">
        <f>SUMIFS(Export!D$3:D$239,Export!$B$3:$B$239,DATA!$B66,Export!$C$3:$C$239,DATA!$C66)</f>
        <v>1328</v>
      </c>
      <c r="E66">
        <f>SUMIFS(Export!E$3:E$239,Export!$B$3:$B$239,DATA!$B66,Export!$C$3:$C$239,DATA!$C66)</f>
        <v>785</v>
      </c>
      <c r="F66">
        <f>SUMIFS(Export!F$3:F$239,Export!$B$3:$B$239,DATA!$B66,Export!$C$3:$C$239,DATA!$C66)</f>
        <v>543</v>
      </c>
      <c r="G66">
        <f>SUMIFS(Export!G$3:G$239,Export!$B$3:$B$239,DATA!$B66,Export!$C$3:$C$239,DATA!$C66)</f>
        <v>0</v>
      </c>
      <c r="H66">
        <f>SUMIFS(Export!H$3:H$239,Export!$B$3:$B$239,DATA!$B66,Export!$C$3:$C$239,DATA!$C66)</f>
        <v>13</v>
      </c>
      <c r="I66">
        <f>SUMIFS(Export!I$3:I$239,Export!$B$3:$B$239,DATA!$B66,Export!$C$3:$C$239,DATA!$C66)</f>
        <v>7</v>
      </c>
      <c r="J66">
        <f>SUMIFS(Export!J$3:J$239,Export!$B$3:$B$239,DATA!$B66,Export!$C$3:$C$239,DATA!$C66)</f>
        <v>765</v>
      </c>
      <c r="K66">
        <f>SUMIFS(Export!K$3:K$239,Export!$B$3:$B$239,DATA!$B66,Export!$C$3:$C$239,DATA!$C66)</f>
        <v>39</v>
      </c>
      <c r="L66">
        <f>SUMIFS(Export!L$3:L$239,Export!$B$3:$B$239,DATA!$B66,Export!$C$3:$C$239,DATA!$C66)</f>
        <v>196</v>
      </c>
      <c r="M66">
        <f>SUMIFS(Export!M$3:M$239,Export!$B$3:$B$239,DATA!$B66,Export!$C$3:$C$239,DATA!$C66)</f>
        <v>20</v>
      </c>
      <c r="N66">
        <f>SUMIFS(Export!N$3:N$239,Export!$B$3:$B$239,DATA!$B66,Export!$C$3:$C$239,DATA!$C66)</f>
        <v>173</v>
      </c>
      <c r="O66">
        <f>SUMIFS(Export!O$3:O$239,Export!$B$3:$B$239,DATA!$B66,Export!$C$3:$C$239,DATA!$C66)</f>
        <v>14</v>
      </c>
      <c r="P66">
        <f>SUMIFS(Export!P$3:P$239,Export!$B$3:$B$239,DATA!$B66,Export!$C$3:$C$239,DATA!$C66)</f>
        <v>323</v>
      </c>
    </row>
    <row r="67" spans="1:16" x14ac:dyDescent="0.25">
      <c r="A67" t="s">
        <v>90</v>
      </c>
      <c r="B67" t="s">
        <v>117</v>
      </c>
      <c r="C67">
        <v>3</v>
      </c>
      <c r="D67">
        <f>SUMIFS(Export!D$3:D$239,Export!$B$3:$B$239,DATA!$B67,Export!$C$3:$C$239,DATA!$C67)</f>
        <v>1164</v>
      </c>
      <c r="E67">
        <f>SUMIFS(Export!E$3:E$239,Export!$B$3:$B$239,DATA!$B67,Export!$C$3:$C$239,DATA!$C67)</f>
        <v>715</v>
      </c>
      <c r="F67">
        <f>SUMIFS(Export!F$3:F$239,Export!$B$3:$B$239,DATA!$B67,Export!$C$3:$C$239,DATA!$C67)</f>
        <v>449</v>
      </c>
      <c r="G67">
        <f>SUMIFS(Export!G$3:G$239,Export!$B$3:$B$239,DATA!$B67,Export!$C$3:$C$239,DATA!$C67)</f>
        <v>0</v>
      </c>
      <c r="H67">
        <f>SUMIFS(Export!H$3:H$239,Export!$B$3:$B$239,DATA!$B67,Export!$C$3:$C$239,DATA!$C67)</f>
        <v>4</v>
      </c>
      <c r="I67">
        <f>SUMIFS(Export!I$3:I$239,Export!$B$3:$B$239,DATA!$B67,Export!$C$3:$C$239,DATA!$C67)</f>
        <v>7</v>
      </c>
      <c r="J67">
        <f>SUMIFS(Export!J$3:J$239,Export!$B$3:$B$239,DATA!$B67,Export!$C$3:$C$239,DATA!$C67)</f>
        <v>704</v>
      </c>
      <c r="K67">
        <f>SUMIFS(Export!K$3:K$239,Export!$B$3:$B$239,DATA!$B67,Export!$C$3:$C$239,DATA!$C67)</f>
        <v>33</v>
      </c>
      <c r="L67">
        <f>SUMIFS(Export!L$3:L$239,Export!$B$3:$B$239,DATA!$B67,Export!$C$3:$C$239,DATA!$C67)</f>
        <v>202</v>
      </c>
      <c r="M67">
        <f>SUMIFS(Export!M$3:M$239,Export!$B$3:$B$239,DATA!$B67,Export!$C$3:$C$239,DATA!$C67)</f>
        <v>9</v>
      </c>
      <c r="N67">
        <f>SUMIFS(Export!N$3:N$239,Export!$B$3:$B$239,DATA!$B67,Export!$C$3:$C$239,DATA!$C67)</f>
        <v>213</v>
      </c>
      <c r="O67">
        <f>SUMIFS(Export!O$3:O$239,Export!$B$3:$B$239,DATA!$B67,Export!$C$3:$C$239,DATA!$C67)</f>
        <v>6</v>
      </c>
      <c r="P67">
        <f>SUMIFS(Export!P$3:P$239,Export!$B$3:$B$239,DATA!$B67,Export!$C$3:$C$239,DATA!$C67)</f>
        <v>241</v>
      </c>
    </row>
    <row r="68" spans="1:16" x14ac:dyDescent="0.25">
      <c r="A68" t="s">
        <v>90</v>
      </c>
      <c r="B68" t="s">
        <v>117</v>
      </c>
      <c r="C68">
        <v>4</v>
      </c>
      <c r="D68">
        <f>SUMIFS(Export!D$3:D$239,Export!$B$3:$B$239,DATA!$B68,Export!$C$3:$C$239,DATA!$C68)</f>
        <v>1373</v>
      </c>
      <c r="E68">
        <f>SUMIFS(Export!E$3:E$239,Export!$B$3:$B$239,DATA!$B68,Export!$C$3:$C$239,DATA!$C68)</f>
        <v>864</v>
      </c>
      <c r="F68">
        <f>SUMIFS(Export!F$3:F$239,Export!$B$3:$B$239,DATA!$B68,Export!$C$3:$C$239,DATA!$C68)</f>
        <v>509</v>
      </c>
      <c r="G68">
        <f>SUMIFS(Export!G$3:G$239,Export!$B$3:$B$239,DATA!$B68,Export!$C$3:$C$239,DATA!$C68)</f>
        <v>0</v>
      </c>
      <c r="H68">
        <f>SUMIFS(Export!H$3:H$239,Export!$B$3:$B$239,DATA!$B68,Export!$C$3:$C$239,DATA!$C68)</f>
        <v>8</v>
      </c>
      <c r="I68">
        <f>SUMIFS(Export!I$3:I$239,Export!$B$3:$B$239,DATA!$B68,Export!$C$3:$C$239,DATA!$C68)</f>
        <v>9</v>
      </c>
      <c r="J68">
        <f>SUMIFS(Export!J$3:J$239,Export!$B$3:$B$239,DATA!$B68,Export!$C$3:$C$239,DATA!$C68)</f>
        <v>847</v>
      </c>
      <c r="K68">
        <f>SUMIFS(Export!K$3:K$239,Export!$B$3:$B$239,DATA!$B68,Export!$C$3:$C$239,DATA!$C68)</f>
        <v>37</v>
      </c>
      <c r="L68">
        <f>SUMIFS(Export!L$3:L$239,Export!$B$3:$B$239,DATA!$B68,Export!$C$3:$C$239,DATA!$C68)</f>
        <v>174</v>
      </c>
      <c r="M68">
        <f>SUMIFS(Export!M$3:M$239,Export!$B$3:$B$239,DATA!$B68,Export!$C$3:$C$239,DATA!$C68)</f>
        <v>14</v>
      </c>
      <c r="N68">
        <f>SUMIFS(Export!N$3:N$239,Export!$B$3:$B$239,DATA!$B68,Export!$C$3:$C$239,DATA!$C68)</f>
        <v>174</v>
      </c>
      <c r="O68">
        <f>SUMIFS(Export!O$3:O$239,Export!$B$3:$B$239,DATA!$B68,Export!$C$3:$C$239,DATA!$C68)</f>
        <v>11</v>
      </c>
      <c r="P68">
        <f>SUMIFS(Export!P$3:P$239,Export!$B$3:$B$239,DATA!$B68,Export!$C$3:$C$239,DATA!$C68)</f>
        <v>437</v>
      </c>
    </row>
    <row r="69" spans="1:16" x14ac:dyDescent="0.25">
      <c r="A69" t="s">
        <v>90</v>
      </c>
      <c r="B69" t="s">
        <v>117</v>
      </c>
      <c r="C69">
        <v>5</v>
      </c>
      <c r="D69">
        <f>SUMIFS(Export!D$3:D$239,Export!$B$3:$B$239,DATA!$B69,Export!$C$3:$C$239,DATA!$C69)</f>
        <v>1183</v>
      </c>
      <c r="E69">
        <f>SUMIFS(Export!E$3:E$239,Export!$B$3:$B$239,DATA!$B69,Export!$C$3:$C$239,DATA!$C69)</f>
        <v>708</v>
      </c>
      <c r="F69">
        <f>SUMIFS(Export!F$3:F$239,Export!$B$3:$B$239,DATA!$B69,Export!$C$3:$C$239,DATA!$C69)</f>
        <v>475</v>
      </c>
      <c r="G69">
        <f>SUMIFS(Export!G$3:G$239,Export!$B$3:$B$239,DATA!$B69,Export!$C$3:$C$239,DATA!$C69)</f>
        <v>0</v>
      </c>
      <c r="H69">
        <f>SUMIFS(Export!H$3:H$239,Export!$B$3:$B$239,DATA!$B69,Export!$C$3:$C$239,DATA!$C69)</f>
        <v>8</v>
      </c>
      <c r="I69">
        <f>SUMIFS(Export!I$3:I$239,Export!$B$3:$B$239,DATA!$B69,Export!$C$3:$C$239,DATA!$C69)</f>
        <v>11</v>
      </c>
      <c r="J69">
        <f>SUMIFS(Export!J$3:J$239,Export!$B$3:$B$239,DATA!$B69,Export!$C$3:$C$239,DATA!$C69)</f>
        <v>689</v>
      </c>
      <c r="K69">
        <f>SUMIFS(Export!K$3:K$239,Export!$B$3:$B$239,DATA!$B69,Export!$C$3:$C$239,DATA!$C69)</f>
        <v>42</v>
      </c>
      <c r="L69">
        <f>SUMIFS(Export!L$3:L$239,Export!$B$3:$B$239,DATA!$B69,Export!$C$3:$C$239,DATA!$C69)</f>
        <v>188</v>
      </c>
      <c r="M69">
        <f>SUMIFS(Export!M$3:M$239,Export!$B$3:$B$239,DATA!$B69,Export!$C$3:$C$239,DATA!$C69)</f>
        <v>7</v>
      </c>
      <c r="N69">
        <f>SUMIFS(Export!N$3:N$239,Export!$B$3:$B$239,DATA!$B69,Export!$C$3:$C$239,DATA!$C69)</f>
        <v>173</v>
      </c>
      <c r="O69">
        <f>SUMIFS(Export!O$3:O$239,Export!$B$3:$B$239,DATA!$B69,Export!$C$3:$C$239,DATA!$C69)</f>
        <v>6</v>
      </c>
      <c r="P69">
        <f>SUMIFS(Export!P$3:P$239,Export!$B$3:$B$239,DATA!$B69,Export!$C$3:$C$239,DATA!$C69)</f>
        <v>273</v>
      </c>
    </row>
    <row r="70" spans="1:16" x14ac:dyDescent="0.25">
      <c r="A70" t="s">
        <v>90</v>
      </c>
      <c r="B70" t="s">
        <v>117</v>
      </c>
      <c r="C70">
        <v>6</v>
      </c>
      <c r="D70">
        <f>SUMIFS(Export!D$3:D$239,Export!$B$3:$B$239,DATA!$B70,Export!$C$3:$C$239,DATA!$C70)</f>
        <v>1219</v>
      </c>
      <c r="E70">
        <f>SUMIFS(Export!E$3:E$239,Export!$B$3:$B$239,DATA!$B70,Export!$C$3:$C$239,DATA!$C70)</f>
        <v>724</v>
      </c>
      <c r="F70">
        <f>SUMIFS(Export!F$3:F$239,Export!$B$3:$B$239,DATA!$B70,Export!$C$3:$C$239,DATA!$C70)</f>
        <v>495</v>
      </c>
      <c r="G70">
        <f>SUMIFS(Export!G$3:G$239,Export!$B$3:$B$239,DATA!$B70,Export!$C$3:$C$239,DATA!$C70)</f>
        <v>0</v>
      </c>
      <c r="H70">
        <f>SUMIFS(Export!H$3:H$239,Export!$B$3:$B$239,DATA!$B70,Export!$C$3:$C$239,DATA!$C70)</f>
        <v>12</v>
      </c>
      <c r="I70">
        <f>SUMIFS(Export!I$3:I$239,Export!$B$3:$B$239,DATA!$B70,Export!$C$3:$C$239,DATA!$C70)</f>
        <v>4</v>
      </c>
      <c r="J70">
        <f>SUMIFS(Export!J$3:J$239,Export!$B$3:$B$239,DATA!$B70,Export!$C$3:$C$239,DATA!$C70)</f>
        <v>708</v>
      </c>
      <c r="K70">
        <f>SUMIFS(Export!K$3:K$239,Export!$B$3:$B$239,DATA!$B70,Export!$C$3:$C$239,DATA!$C70)</f>
        <v>17</v>
      </c>
      <c r="L70">
        <f>SUMIFS(Export!L$3:L$239,Export!$B$3:$B$239,DATA!$B70,Export!$C$3:$C$239,DATA!$C70)</f>
        <v>156</v>
      </c>
      <c r="M70">
        <f>SUMIFS(Export!M$3:M$239,Export!$B$3:$B$239,DATA!$B70,Export!$C$3:$C$239,DATA!$C70)</f>
        <v>13</v>
      </c>
      <c r="N70">
        <f>SUMIFS(Export!N$3:N$239,Export!$B$3:$B$239,DATA!$B70,Export!$C$3:$C$239,DATA!$C70)</f>
        <v>193</v>
      </c>
      <c r="O70">
        <f>SUMIFS(Export!O$3:O$239,Export!$B$3:$B$239,DATA!$B70,Export!$C$3:$C$239,DATA!$C70)</f>
        <v>4</v>
      </c>
      <c r="P70">
        <f>SUMIFS(Export!P$3:P$239,Export!$B$3:$B$239,DATA!$B70,Export!$C$3:$C$239,DATA!$C70)</f>
        <v>325</v>
      </c>
    </row>
    <row r="71" spans="1:16" x14ac:dyDescent="0.25">
      <c r="A71" t="s">
        <v>90</v>
      </c>
      <c r="B71" t="s">
        <v>117</v>
      </c>
      <c r="C71">
        <v>7</v>
      </c>
      <c r="D71">
        <f>SUMIFS(Export!D$3:D$239,Export!$B$3:$B$239,DATA!$B71,Export!$C$3:$C$239,DATA!$C71)</f>
        <v>1109</v>
      </c>
      <c r="E71">
        <f>SUMIFS(Export!E$3:E$239,Export!$B$3:$B$239,DATA!$B71,Export!$C$3:$C$239,DATA!$C71)</f>
        <v>634</v>
      </c>
      <c r="F71">
        <f>SUMIFS(Export!F$3:F$239,Export!$B$3:$B$239,DATA!$B71,Export!$C$3:$C$239,DATA!$C71)</f>
        <v>475</v>
      </c>
      <c r="G71">
        <f>SUMIFS(Export!G$3:G$239,Export!$B$3:$B$239,DATA!$B71,Export!$C$3:$C$239,DATA!$C71)</f>
        <v>0</v>
      </c>
      <c r="H71">
        <f>SUMIFS(Export!H$3:H$239,Export!$B$3:$B$239,DATA!$B71,Export!$C$3:$C$239,DATA!$C71)</f>
        <v>6</v>
      </c>
      <c r="I71">
        <f>SUMIFS(Export!I$3:I$239,Export!$B$3:$B$239,DATA!$B71,Export!$C$3:$C$239,DATA!$C71)</f>
        <v>7</v>
      </c>
      <c r="J71">
        <f>SUMIFS(Export!J$3:J$239,Export!$B$3:$B$239,DATA!$B71,Export!$C$3:$C$239,DATA!$C71)</f>
        <v>621</v>
      </c>
      <c r="K71">
        <f>SUMIFS(Export!K$3:K$239,Export!$B$3:$B$239,DATA!$B71,Export!$C$3:$C$239,DATA!$C71)</f>
        <v>31</v>
      </c>
      <c r="L71">
        <f>SUMIFS(Export!L$3:L$239,Export!$B$3:$B$239,DATA!$B71,Export!$C$3:$C$239,DATA!$C71)</f>
        <v>136</v>
      </c>
      <c r="M71">
        <f>SUMIFS(Export!M$3:M$239,Export!$B$3:$B$239,DATA!$B71,Export!$C$3:$C$239,DATA!$C71)</f>
        <v>14</v>
      </c>
      <c r="N71">
        <f>SUMIFS(Export!N$3:N$239,Export!$B$3:$B$239,DATA!$B71,Export!$C$3:$C$239,DATA!$C71)</f>
        <v>150</v>
      </c>
      <c r="O71">
        <f>SUMIFS(Export!O$3:O$239,Export!$B$3:$B$239,DATA!$B71,Export!$C$3:$C$239,DATA!$C71)</f>
        <v>3</v>
      </c>
      <c r="P71">
        <f>SUMIFS(Export!P$3:P$239,Export!$B$3:$B$239,DATA!$B71,Export!$C$3:$C$239,DATA!$C71)</f>
        <v>287</v>
      </c>
    </row>
    <row r="72" spans="1:16" x14ac:dyDescent="0.25">
      <c r="A72" t="s">
        <v>90</v>
      </c>
      <c r="B72" t="s">
        <v>117</v>
      </c>
      <c r="C72">
        <v>8</v>
      </c>
      <c r="D72">
        <f>SUMIFS(Export!D$3:D$239,Export!$B$3:$B$239,DATA!$B72,Export!$C$3:$C$239,DATA!$C72)</f>
        <v>996</v>
      </c>
      <c r="E72">
        <f>SUMIFS(Export!E$3:E$239,Export!$B$3:$B$239,DATA!$B72,Export!$C$3:$C$239,DATA!$C72)</f>
        <v>644</v>
      </c>
      <c r="F72">
        <f>SUMIFS(Export!F$3:F$239,Export!$B$3:$B$239,DATA!$B72,Export!$C$3:$C$239,DATA!$C72)</f>
        <v>352</v>
      </c>
      <c r="G72">
        <f>SUMIFS(Export!G$3:G$239,Export!$B$3:$B$239,DATA!$B72,Export!$C$3:$C$239,DATA!$C72)</f>
        <v>0</v>
      </c>
      <c r="H72">
        <f>SUMIFS(Export!H$3:H$239,Export!$B$3:$B$239,DATA!$B72,Export!$C$3:$C$239,DATA!$C72)</f>
        <v>4</v>
      </c>
      <c r="I72">
        <f>SUMIFS(Export!I$3:I$239,Export!$B$3:$B$239,DATA!$B72,Export!$C$3:$C$239,DATA!$C72)</f>
        <v>4</v>
      </c>
      <c r="J72">
        <f>SUMIFS(Export!J$3:J$239,Export!$B$3:$B$239,DATA!$B72,Export!$C$3:$C$239,DATA!$C72)</f>
        <v>636</v>
      </c>
      <c r="K72">
        <f>SUMIFS(Export!K$3:K$239,Export!$B$3:$B$239,DATA!$B72,Export!$C$3:$C$239,DATA!$C72)</f>
        <v>32</v>
      </c>
      <c r="L72">
        <f>SUMIFS(Export!L$3:L$239,Export!$B$3:$B$239,DATA!$B72,Export!$C$3:$C$239,DATA!$C72)</f>
        <v>190</v>
      </c>
      <c r="M72">
        <f>SUMIFS(Export!M$3:M$239,Export!$B$3:$B$239,DATA!$B72,Export!$C$3:$C$239,DATA!$C72)</f>
        <v>6</v>
      </c>
      <c r="N72">
        <f>SUMIFS(Export!N$3:N$239,Export!$B$3:$B$239,DATA!$B72,Export!$C$3:$C$239,DATA!$C72)</f>
        <v>134</v>
      </c>
      <c r="O72">
        <f>SUMIFS(Export!O$3:O$239,Export!$B$3:$B$239,DATA!$B72,Export!$C$3:$C$239,DATA!$C72)</f>
        <v>6</v>
      </c>
      <c r="P72">
        <f>SUMIFS(Export!P$3:P$239,Export!$B$3:$B$239,DATA!$B72,Export!$C$3:$C$239,DATA!$C72)</f>
        <v>268</v>
      </c>
    </row>
    <row r="73" spans="1:16" x14ac:dyDescent="0.25">
      <c r="A73" t="s">
        <v>90</v>
      </c>
      <c r="B73" t="s">
        <v>9</v>
      </c>
      <c r="C73">
        <v>1</v>
      </c>
      <c r="D73">
        <f>SUMIFS(Export!D$3:D$239,Export!$B$3:$B$239,DATA!$B73,Export!$C$3:$C$239,DATA!$C73)</f>
        <v>1138</v>
      </c>
      <c r="E73">
        <f>SUMIFS(Export!E$3:E$239,Export!$B$3:$B$239,DATA!$B73,Export!$C$3:$C$239,DATA!$C73)</f>
        <v>692</v>
      </c>
      <c r="F73">
        <f>SUMIFS(Export!F$3:F$239,Export!$B$3:$B$239,DATA!$B73,Export!$C$3:$C$239,DATA!$C73)</f>
        <v>446</v>
      </c>
      <c r="G73">
        <f>SUMIFS(Export!G$3:G$239,Export!$B$3:$B$239,DATA!$B73,Export!$C$3:$C$239,DATA!$C73)</f>
        <v>0</v>
      </c>
      <c r="H73">
        <f>SUMIFS(Export!H$3:H$239,Export!$B$3:$B$239,DATA!$B73,Export!$C$3:$C$239,DATA!$C73)</f>
        <v>3</v>
      </c>
      <c r="I73">
        <f>SUMIFS(Export!I$3:I$239,Export!$B$3:$B$239,DATA!$B73,Export!$C$3:$C$239,DATA!$C73)</f>
        <v>7</v>
      </c>
      <c r="J73">
        <f>SUMIFS(Export!J$3:J$239,Export!$B$3:$B$239,DATA!$B73,Export!$C$3:$C$239,DATA!$C73)</f>
        <v>682</v>
      </c>
      <c r="K73">
        <f>SUMIFS(Export!K$3:K$239,Export!$B$3:$B$239,DATA!$B73,Export!$C$3:$C$239,DATA!$C73)</f>
        <v>29</v>
      </c>
      <c r="L73">
        <f>SUMIFS(Export!L$3:L$239,Export!$B$3:$B$239,DATA!$B73,Export!$C$3:$C$239,DATA!$C73)</f>
        <v>102</v>
      </c>
      <c r="M73">
        <f>SUMIFS(Export!M$3:M$239,Export!$B$3:$B$239,DATA!$B73,Export!$C$3:$C$239,DATA!$C73)</f>
        <v>7</v>
      </c>
      <c r="N73">
        <f>SUMIFS(Export!N$3:N$239,Export!$B$3:$B$239,DATA!$B73,Export!$C$3:$C$239,DATA!$C73)</f>
        <v>262</v>
      </c>
      <c r="O73">
        <f>SUMIFS(Export!O$3:O$239,Export!$B$3:$B$239,DATA!$B73,Export!$C$3:$C$239,DATA!$C73)</f>
        <v>4</v>
      </c>
      <c r="P73">
        <f>SUMIFS(Export!P$3:P$239,Export!$B$3:$B$239,DATA!$B73,Export!$C$3:$C$239,DATA!$C73)</f>
        <v>278</v>
      </c>
    </row>
    <row r="74" spans="1:16" x14ac:dyDescent="0.25">
      <c r="A74" t="s">
        <v>90</v>
      </c>
      <c r="B74" t="s">
        <v>9</v>
      </c>
      <c r="C74">
        <v>2</v>
      </c>
      <c r="D74">
        <f>SUMIFS(Export!D$3:D$239,Export!$B$3:$B$239,DATA!$B74,Export!$C$3:$C$239,DATA!$C74)</f>
        <v>1129</v>
      </c>
      <c r="E74">
        <f>SUMIFS(Export!E$3:E$239,Export!$B$3:$B$239,DATA!$B74,Export!$C$3:$C$239,DATA!$C74)</f>
        <v>592</v>
      </c>
      <c r="F74">
        <f>SUMIFS(Export!F$3:F$239,Export!$B$3:$B$239,DATA!$B74,Export!$C$3:$C$239,DATA!$C74)</f>
        <v>537</v>
      </c>
      <c r="G74">
        <f>SUMIFS(Export!G$3:G$239,Export!$B$3:$B$239,DATA!$B74,Export!$C$3:$C$239,DATA!$C74)</f>
        <v>0</v>
      </c>
      <c r="H74">
        <f>SUMIFS(Export!H$3:H$239,Export!$B$3:$B$239,DATA!$B74,Export!$C$3:$C$239,DATA!$C74)</f>
        <v>2</v>
      </c>
      <c r="I74">
        <f>SUMIFS(Export!I$3:I$239,Export!$B$3:$B$239,DATA!$B74,Export!$C$3:$C$239,DATA!$C74)</f>
        <v>6</v>
      </c>
      <c r="J74">
        <f>SUMIFS(Export!J$3:J$239,Export!$B$3:$B$239,DATA!$B74,Export!$C$3:$C$239,DATA!$C74)</f>
        <v>584</v>
      </c>
      <c r="K74">
        <f>SUMIFS(Export!K$3:K$239,Export!$B$3:$B$239,DATA!$B74,Export!$C$3:$C$239,DATA!$C74)</f>
        <v>23</v>
      </c>
      <c r="L74">
        <f>SUMIFS(Export!L$3:L$239,Export!$B$3:$B$239,DATA!$B74,Export!$C$3:$C$239,DATA!$C74)</f>
        <v>142</v>
      </c>
      <c r="M74">
        <f>SUMIFS(Export!M$3:M$239,Export!$B$3:$B$239,DATA!$B74,Export!$C$3:$C$239,DATA!$C74)</f>
        <v>8</v>
      </c>
      <c r="N74">
        <f>SUMIFS(Export!N$3:N$239,Export!$B$3:$B$239,DATA!$B74,Export!$C$3:$C$239,DATA!$C74)</f>
        <v>154</v>
      </c>
      <c r="O74">
        <f>SUMIFS(Export!O$3:O$239,Export!$B$3:$B$239,DATA!$B74,Export!$C$3:$C$239,DATA!$C74)</f>
        <v>6</v>
      </c>
      <c r="P74">
        <f>SUMIFS(Export!P$3:P$239,Export!$B$3:$B$239,DATA!$B74,Export!$C$3:$C$239,DATA!$C74)</f>
        <v>251</v>
      </c>
    </row>
    <row r="75" spans="1:16" x14ac:dyDescent="0.25">
      <c r="A75" t="s">
        <v>90</v>
      </c>
      <c r="B75" t="s">
        <v>9</v>
      </c>
      <c r="C75">
        <v>3</v>
      </c>
      <c r="D75">
        <f>SUMIFS(Export!D$3:D$239,Export!$B$3:$B$239,DATA!$B75,Export!$C$3:$C$239,DATA!$C75)</f>
        <v>1210</v>
      </c>
      <c r="E75">
        <f>SUMIFS(Export!E$3:E$239,Export!$B$3:$B$239,DATA!$B75,Export!$C$3:$C$239,DATA!$C75)</f>
        <v>703</v>
      </c>
      <c r="F75">
        <f>SUMIFS(Export!F$3:F$239,Export!$B$3:$B$239,DATA!$B75,Export!$C$3:$C$239,DATA!$C75)</f>
        <v>507</v>
      </c>
      <c r="G75">
        <f>SUMIFS(Export!G$3:G$239,Export!$B$3:$B$239,DATA!$B75,Export!$C$3:$C$239,DATA!$C75)</f>
        <v>0</v>
      </c>
      <c r="H75">
        <f>SUMIFS(Export!H$3:H$239,Export!$B$3:$B$239,DATA!$B75,Export!$C$3:$C$239,DATA!$C75)</f>
        <v>11</v>
      </c>
      <c r="I75">
        <f>SUMIFS(Export!I$3:I$239,Export!$B$3:$B$239,DATA!$B75,Export!$C$3:$C$239,DATA!$C75)</f>
        <v>5</v>
      </c>
      <c r="J75">
        <f>SUMIFS(Export!J$3:J$239,Export!$B$3:$B$239,DATA!$B75,Export!$C$3:$C$239,DATA!$C75)</f>
        <v>687</v>
      </c>
      <c r="K75">
        <f>SUMIFS(Export!K$3:K$239,Export!$B$3:$B$239,DATA!$B75,Export!$C$3:$C$239,DATA!$C75)</f>
        <v>38</v>
      </c>
      <c r="L75">
        <f>SUMIFS(Export!L$3:L$239,Export!$B$3:$B$239,DATA!$B75,Export!$C$3:$C$239,DATA!$C75)</f>
        <v>128</v>
      </c>
      <c r="M75">
        <f>SUMIFS(Export!M$3:M$239,Export!$B$3:$B$239,DATA!$B75,Export!$C$3:$C$239,DATA!$C75)</f>
        <v>17</v>
      </c>
      <c r="N75">
        <f>SUMIFS(Export!N$3:N$239,Export!$B$3:$B$239,DATA!$B75,Export!$C$3:$C$239,DATA!$C75)</f>
        <v>222</v>
      </c>
      <c r="O75">
        <f>SUMIFS(Export!O$3:O$239,Export!$B$3:$B$239,DATA!$B75,Export!$C$3:$C$239,DATA!$C75)</f>
        <v>9</v>
      </c>
      <c r="P75">
        <f>SUMIFS(Export!P$3:P$239,Export!$B$3:$B$239,DATA!$B75,Export!$C$3:$C$239,DATA!$C75)</f>
        <v>273</v>
      </c>
    </row>
    <row r="76" spans="1:16" x14ac:dyDescent="0.25">
      <c r="A76" t="s">
        <v>90</v>
      </c>
      <c r="B76" t="s">
        <v>9</v>
      </c>
      <c r="C76">
        <v>4</v>
      </c>
      <c r="D76">
        <f>SUMIFS(Export!D$3:D$239,Export!$B$3:$B$239,DATA!$B76,Export!$C$3:$C$239,DATA!$C76)</f>
        <v>1591</v>
      </c>
      <c r="E76">
        <f>SUMIFS(Export!E$3:E$239,Export!$B$3:$B$239,DATA!$B76,Export!$C$3:$C$239,DATA!$C76)</f>
        <v>874</v>
      </c>
      <c r="F76">
        <f>SUMIFS(Export!F$3:F$239,Export!$B$3:$B$239,DATA!$B76,Export!$C$3:$C$239,DATA!$C76)</f>
        <v>717</v>
      </c>
      <c r="G76">
        <f>SUMIFS(Export!G$3:G$239,Export!$B$3:$B$239,DATA!$B76,Export!$C$3:$C$239,DATA!$C76)</f>
        <v>0</v>
      </c>
      <c r="H76">
        <f>SUMIFS(Export!H$3:H$239,Export!$B$3:$B$239,DATA!$B76,Export!$C$3:$C$239,DATA!$C76)</f>
        <v>10</v>
      </c>
      <c r="I76">
        <f>SUMIFS(Export!I$3:I$239,Export!$B$3:$B$239,DATA!$B76,Export!$C$3:$C$239,DATA!$C76)</f>
        <v>10</v>
      </c>
      <c r="J76">
        <f>SUMIFS(Export!J$3:J$239,Export!$B$3:$B$239,DATA!$B76,Export!$C$3:$C$239,DATA!$C76)</f>
        <v>854</v>
      </c>
      <c r="K76">
        <f>SUMIFS(Export!K$3:K$239,Export!$B$3:$B$239,DATA!$B76,Export!$C$3:$C$239,DATA!$C76)</f>
        <v>21</v>
      </c>
      <c r="L76">
        <f>SUMIFS(Export!L$3:L$239,Export!$B$3:$B$239,DATA!$B76,Export!$C$3:$C$239,DATA!$C76)</f>
        <v>225</v>
      </c>
      <c r="M76">
        <f>SUMIFS(Export!M$3:M$239,Export!$B$3:$B$239,DATA!$B76,Export!$C$3:$C$239,DATA!$C76)</f>
        <v>5</v>
      </c>
      <c r="N76">
        <f>SUMIFS(Export!N$3:N$239,Export!$B$3:$B$239,DATA!$B76,Export!$C$3:$C$239,DATA!$C76)</f>
        <v>259</v>
      </c>
      <c r="O76">
        <f>SUMIFS(Export!O$3:O$239,Export!$B$3:$B$239,DATA!$B76,Export!$C$3:$C$239,DATA!$C76)</f>
        <v>16</v>
      </c>
      <c r="P76">
        <f>SUMIFS(Export!P$3:P$239,Export!$B$3:$B$239,DATA!$B76,Export!$C$3:$C$239,DATA!$C76)</f>
        <v>328</v>
      </c>
    </row>
    <row r="77" spans="1:16" x14ac:dyDescent="0.25">
      <c r="A77" t="s">
        <v>90</v>
      </c>
      <c r="B77" t="s">
        <v>9</v>
      </c>
      <c r="C77">
        <v>5</v>
      </c>
      <c r="D77">
        <f>SUMIFS(Export!D$3:D$239,Export!$B$3:$B$239,DATA!$B77,Export!$C$3:$C$239,DATA!$C77)</f>
        <v>966</v>
      </c>
      <c r="E77">
        <f>SUMIFS(Export!E$3:E$239,Export!$B$3:$B$239,DATA!$B77,Export!$C$3:$C$239,DATA!$C77)</f>
        <v>558</v>
      </c>
      <c r="F77">
        <f>SUMIFS(Export!F$3:F$239,Export!$B$3:$B$239,DATA!$B77,Export!$C$3:$C$239,DATA!$C77)</f>
        <v>408</v>
      </c>
      <c r="G77">
        <f>SUMIFS(Export!G$3:G$239,Export!$B$3:$B$239,DATA!$B77,Export!$C$3:$C$239,DATA!$C77)</f>
        <v>0</v>
      </c>
      <c r="H77">
        <f>SUMIFS(Export!H$3:H$239,Export!$B$3:$B$239,DATA!$B77,Export!$C$3:$C$239,DATA!$C77)</f>
        <v>3</v>
      </c>
      <c r="I77">
        <f>SUMIFS(Export!I$3:I$239,Export!$B$3:$B$239,DATA!$B77,Export!$C$3:$C$239,DATA!$C77)</f>
        <v>6</v>
      </c>
      <c r="J77">
        <f>SUMIFS(Export!J$3:J$239,Export!$B$3:$B$239,DATA!$B77,Export!$C$3:$C$239,DATA!$C77)</f>
        <v>549</v>
      </c>
      <c r="K77">
        <f>SUMIFS(Export!K$3:K$239,Export!$B$3:$B$239,DATA!$B77,Export!$C$3:$C$239,DATA!$C77)</f>
        <v>15</v>
      </c>
      <c r="L77">
        <f>SUMIFS(Export!L$3:L$239,Export!$B$3:$B$239,DATA!$B77,Export!$C$3:$C$239,DATA!$C77)</f>
        <v>150</v>
      </c>
      <c r="M77">
        <f>SUMIFS(Export!M$3:M$239,Export!$B$3:$B$239,DATA!$B77,Export!$C$3:$C$239,DATA!$C77)</f>
        <v>3</v>
      </c>
      <c r="N77">
        <f>SUMIFS(Export!N$3:N$239,Export!$B$3:$B$239,DATA!$B77,Export!$C$3:$C$239,DATA!$C77)</f>
        <v>153</v>
      </c>
      <c r="O77">
        <f>SUMIFS(Export!O$3:O$239,Export!$B$3:$B$239,DATA!$B77,Export!$C$3:$C$239,DATA!$C77)</f>
        <v>8</v>
      </c>
      <c r="P77">
        <f>SUMIFS(Export!P$3:P$239,Export!$B$3:$B$239,DATA!$B77,Export!$C$3:$C$239,DATA!$C77)</f>
        <v>220</v>
      </c>
    </row>
    <row r="78" spans="1:16" x14ac:dyDescent="0.25">
      <c r="A78" t="s">
        <v>90</v>
      </c>
      <c r="B78" t="s">
        <v>9</v>
      </c>
      <c r="C78">
        <v>6</v>
      </c>
      <c r="D78">
        <f>SUMIFS(Export!D$3:D$239,Export!$B$3:$B$239,DATA!$B78,Export!$C$3:$C$239,DATA!$C78)</f>
        <v>1051</v>
      </c>
      <c r="E78">
        <f>SUMIFS(Export!E$3:E$239,Export!$B$3:$B$239,DATA!$B78,Export!$C$3:$C$239,DATA!$C78)</f>
        <v>528</v>
      </c>
      <c r="F78">
        <f>SUMIFS(Export!F$3:F$239,Export!$B$3:$B$239,DATA!$B78,Export!$C$3:$C$239,DATA!$C78)</f>
        <v>523</v>
      </c>
      <c r="G78">
        <f>SUMIFS(Export!G$3:G$239,Export!$B$3:$B$239,DATA!$B78,Export!$C$3:$C$239,DATA!$C78)</f>
        <v>0</v>
      </c>
      <c r="H78">
        <f>SUMIFS(Export!H$3:H$239,Export!$B$3:$B$239,DATA!$B78,Export!$C$3:$C$239,DATA!$C78)</f>
        <v>10</v>
      </c>
      <c r="I78">
        <f>SUMIFS(Export!I$3:I$239,Export!$B$3:$B$239,DATA!$B78,Export!$C$3:$C$239,DATA!$C78)</f>
        <v>5</v>
      </c>
      <c r="J78">
        <f>SUMIFS(Export!J$3:J$239,Export!$B$3:$B$239,DATA!$B78,Export!$C$3:$C$239,DATA!$C78)</f>
        <v>513</v>
      </c>
      <c r="K78">
        <f>SUMIFS(Export!K$3:K$239,Export!$B$3:$B$239,DATA!$B78,Export!$C$3:$C$239,DATA!$C78)</f>
        <v>24</v>
      </c>
      <c r="L78">
        <f>SUMIFS(Export!L$3:L$239,Export!$B$3:$B$239,DATA!$B78,Export!$C$3:$C$239,DATA!$C78)</f>
        <v>130</v>
      </c>
      <c r="M78">
        <f>SUMIFS(Export!M$3:M$239,Export!$B$3:$B$239,DATA!$B78,Export!$C$3:$C$239,DATA!$C78)</f>
        <v>7</v>
      </c>
      <c r="N78">
        <f>SUMIFS(Export!N$3:N$239,Export!$B$3:$B$239,DATA!$B78,Export!$C$3:$C$239,DATA!$C78)</f>
        <v>128</v>
      </c>
      <c r="O78">
        <f>SUMIFS(Export!O$3:O$239,Export!$B$3:$B$239,DATA!$B78,Export!$C$3:$C$239,DATA!$C78)</f>
        <v>8</v>
      </c>
      <c r="P78">
        <f>SUMIFS(Export!P$3:P$239,Export!$B$3:$B$239,DATA!$B78,Export!$C$3:$C$239,DATA!$C78)</f>
        <v>216</v>
      </c>
    </row>
    <row r="79" spans="1:16" x14ac:dyDescent="0.25">
      <c r="A79" t="s">
        <v>90</v>
      </c>
      <c r="B79" t="s">
        <v>9</v>
      </c>
      <c r="C79">
        <v>7</v>
      </c>
      <c r="D79">
        <f>SUMIFS(Export!D$3:D$239,Export!$B$3:$B$239,DATA!$B79,Export!$C$3:$C$239,DATA!$C79)</f>
        <v>1645</v>
      </c>
      <c r="E79">
        <f>SUMIFS(Export!E$3:E$239,Export!$B$3:$B$239,DATA!$B79,Export!$C$3:$C$239,DATA!$C79)</f>
        <v>845</v>
      </c>
      <c r="F79">
        <f>SUMIFS(Export!F$3:F$239,Export!$B$3:$B$239,DATA!$B79,Export!$C$3:$C$239,DATA!$C79)</f>
        <v>800</v>
      </c>
      <c r="G79">
        <f>SUMIFS(Export!G$3:G$239,Export!$B$3:$B$239,DATA!$B79,Export!$C$3:$C$239,DATA!$C79)</f>
        <v>0</v>
      </c>
      <c r="H79">
        <f>SUMIFS(Export!H$3:H$239,Export!$B$3:$B$239,DATA!$B79,Export!$C$3:$C$239,DATA!$C79)</f>
        <v>3</v>
      </c>
      <c r="I79">
        <f>SUMIFS(Export!I$3:I$239,Export!$B$3:$B$239,DATA!$B79,Export!$C$3:$C$239,DATA!$C79)</f>
        <v>12</v>
      </c>
      <c r="J79">
        <f>SUMIFS(Export!J$3:J$239,Export!$B$3:$B$239,DATA!$B79,Export!$C$3:$C$239,DATA!$C79)</f>
        <v>830</v>
      </c>
      <c r="K79">
        <f>SUMIFS(Export!K$3:K$239,Export!$B$3:$B$239,DATA!$B79,Export!$C$3:$C$239,DATA!$C79)</f>
        <v>16</v>
      </c>
      <c r="L79">
        <f>SUMIFS(Export!L$3:L$239,Export!$B$3:$B$239,DATA!$B79,Export!$C$3:$C$239,DATA!$C79)</f>
        <v>177</v>
      </c>
      <c r="M79">
        <f>SUMIFS(Export!M$3:M$239,Export!$B$3:$B$239,DATA!$B79,Export!$C$3:$C$239,DATA!$C79)</f>
        <v>10</v>
      </c>
      <c r="N79">
        <f>SUMIFS(Export!N$3:N$239,Export!$B$3:$B$239,DATA!$B79,Export!$C$3:$C$239,DATA!$C79)</f>
        <v>220</v>
      </c>
      <c r="O79">
        <f>SUMIFS(Export!O$3:O$239,Export!$B$3:$B$239,DATA!$B79,Export!$C$3:$C$239,DATA!$C79)</f>
        <v>11</v>
      </c>
      <c r="P79">
        <f>SUMIFS(Export!P$3:P$239,Export!$B$3:$B$239,DATA!$B79,Export!$C$3:$C$239,DATA!$C79)</f>
        <v>396</v>
      </c>
    </row>
    <row r="80" spans="1:16" x14ac:dyDescent="0.25">
      <c r="A80" t="s">
        <v>90</v>
      </c>
      <c r="B80" t="s">
        <v>10</v>
      </c>
      <c r="C80" t="s">
        <v>288</v>
      </c>
      <c r="D80">
        <f>SUMIFS(Export!D$3:D$239,Export!$B$3:$B$239,DATA!$B80,Export!$C$3:$C$239,DATA!$C80)</f>
        <v>1163</v>
      </c>
      <c r="E80">
        <f>SUMIFS(Export!E$3:E$239,Export!$B$3:$B$239,DATA!$B80,Export!$C$3:$C$239,DATA!$C80)</f>
        <v>576</v>
      </c>
      <c r="F80">
        <f>SUMIFS(Export!F$3:F$239,Export!$B$3:$B$239,DATA!$B80,Export!$C$3:$C$239,DATA!$C80)</f>
        <v>587</v>
      </c>
      <c r="G80">
        <f>SUMIFS(Export!G$3:G$239,Export!$B$3:$B$239,DATA!$B80,Export!$C$3:$C$239,DATA!$C80)</f>
        <v>0</v>
      </c>
      <c r="H80">
        <f>SUMIFS(Export!H$3:H$239,Export!$B$3:$B$239,DATA!$B80,Export!$C$3:$C$239,DATA!$C80)</f>
        <v>6</v>
      </c>
      <c r="I80">
        <f>SUMIFS(Export!I$3:I$239,Export!$B$3:$B$239,DATA!$B80,Export!$C$3:$C$239,DATA!$C80)</f>
        <v>13</v>
      </c>
      <c r="J80">
        <f>SUMIFS(Export!J$3:J$239,Export!$B$3:$B$239,DATA!$B80,Export!$C$3:$C$239,DATA!$C80)</f>
        <v>557</v>
      </c>
      <c r="K80">
        <f>SUMIFS(Export!K$3:K$239,Export!$B$3:$B$239,DATA!$B80,Export!$C$3:$C$239,DATA!$C80)</f>
        <v>27</v>
      </c>
      <c r="L80">
        <f>SUMIFS(Export!L$3:L$239,Export!$B$3:$B$239,DATA!$B80,Export!$C$3:$C$239,DATA!$C80)</f>
        <v>128</v>
      </c>
      <c r="M80">
        <f>SUMIFS(Export!M$3:M$239,Export!$B$3:$B$239,DATA!$B80,Export!$C$3:$C$239,DATA!$C80)</f>
        <v>13</v>
      </c>
      <c r="N80">
        <f>SUMIFS(Export!N$3:N$239,Export!$B$3:$B$239,DATA!$B80,Export!$C$3:$C$239,DATA!$C80)</f>
        <v>125</v>
      </c>
      <c r="O80">
        <f>SUMIFS(Export!O$3:O$239,Export!$B$3:$B$239,DATA!$B80,Export!$C$3:$C$239,DATA!$C80)</f>
        <v>38</v>
      </c>
      <c r="P80">
        <f>SUMIFS(Export!P$3:P$239,Export!$B$3:$B$239,DATA!$B80,Export!$C$3:$C$239,DATA!$C80)</f>
        <v>226</v>
      </c>
    </row>
    <row r="81" spans="1:16" x14ac:dyDescent="0.25">
      <c r="A81" t="s">
        <v>90</v>
      </c>
      <c r="B81" t="s">
        <v>10</v>
      </c>
      <c r="C81" t="s">
        <v>287</v>
      </c>
      <c r="D81">
        <f>SUMIFS(Export!D$3:D$239,Export!$B$3:$B$239,DATA!$B81,Export!$C$3:$C$239,DATA!$C81)</f>
        <v>1045</v>
      </c>
      <c r="E81">
        <f>SUMIFS(Export!E$3:E$239,Export!$B$3:$B$239,DATA!$B81,Export!$C$3:$C$239,DATA!$C81)</f>
        <v>495</v>
      </c>
      <c r="F81">
        <f>SUMIFS(Export!F$3:F$239,Export!$B$3:$B$239,DATA!$B81,Export!$C$3:$C$239,DATA!$C81)</f>
        <v>550</v>
      </c>
      <c r="G81">
        <f>SUMIFS(Export!G$3:G$239,Export!$B$3:$B$239,DATA!$B81,Export!$C$3:$C$239,DATA!$C81)</f>
        <v>0</v>
      </c>
      <c r="H81">
        <f>SUMIFS(Export!H$3:H$239,Export!$B$3:$B$239,DATA!$B81,Export!$C$3:$C$239,DATA!$C81)</f>
        <v>2</v>
      </c>
      <c r="I81">
        <f>SUMIFS(Export!I$3:I$239,Export!$B$3:$B$239,DATA!$B81,Export!$C$3:$C$239,DATA!$C81)</f>
        <v>7</v>
      </c>
      <c r="J81">
        <f>SUMIFS(Export!J$3:J$239,Export!$B$3:$B$239,DATA!$B81,Export!$C$3:$C$239,DATA!$C81)</f>
        <v>486</v>
      </c>
      <c r="K81">
        <f>SUMIFS(Export!K$3:K$239,Export!$B$3:$B$239,DATA!$B81,Export!$C$3:$C$239,DATA!$C81)</f>
        <v>14</v>
      </c>
      <c r="L81">
        <f>SUMIFS(Export!L$3:L$239,Export!$B$3:$B$239,DATA!$B81,Export!$C$3:$C$239,DATA!$C81)</f>
        <v>81</v>
      </c>
      <c r="M81">
        <f>SUMIFS(Export!M$3:M$239,Export!$B$3:$B$239,DATA!$B81,Export!$C$3:$C$239,DATA!$C81)</f>
        <v>22</v>
      </c>
      <c r="N81">
        <f>SUMIFS(Export!N$3:N$239,Export!$B$3:$B$239,DATA!$B81,Export!$C$3:$C$239,DATA!$C81)</f>
        <v>134</v>
      </c>
      <c r="O81">
        <f>SUMIFS(Export!O$3:O$239,Export!$B$3:$B$239,DATA!$B81,Export!$C$3:$C$239,DATA!$C81)</f>
        <v>14</v>
      </c>
      <c r="P81">
        <f>SUMIFS(Export!P$3:P$239,Export!$B$3:$B$239,DATA!$B81,Export!$C$3:$C$239,DATA!$C81)</f>
        <v>221</v>
      </c>
    </row>
    <row r="82" spans="1:16" x14ac:dyDescent="0.25">
      <c r="A82" t="s">
        <v>90</v>
      </c>
      <c r="B82" t="s">
        <v>10</v>
      </c>
      <c r="C82" t="s">
        <v>286</v>
      </c>
      <c r="D82">
        <f>SUMIFS(Export!D$3:D$239,Export!$B$3:$B$239,DATA!$B82,Export!$C$3:$C$239,DATA!$C82)</f>
        <v>1502</v>
      </c>
      <c r="E82">
        <f>SUMIFS(Export!E$3:E$239,Export!$B$3:$B$239,DATA!$B82,Export!$C$3:$C$239,DATA!$C82)</f>
        <v>716</v>
      </c>
      <c r="F82">
        <f>SUMIFS(Export!F$3:F$239,Export!$B$3:$B$239,DATA!$B82,Export!$C$3:$C$239,DATA!$C82)</f>
        <v>786</v>
      </c>
      <c r="G82">
        <f>SUMIFS(Export!G$3:G$239,Export!$B$3:$B$239,DATA!$B82,Export!$C$3:$C$239,DATA!$C82)</f>
        <v>0</v>
      </c>
      <c r="H82">
        <f>SUMIFS(Export!H$3:H$239,Export!$B$3:$B$239,DATA!$B82,Export!$C$3:$C$239,DATA!$C82)</f>
        <v>8</v>
      </c>
      <c r="I82">
        <f>SUMIFS(Export!I$3:I$239,Export!$B$3:$B$239,DATA!$B82,Export!$C$3:$C$239,DATA!$C82)</f>
        <v>6</v>
      </c>
      <c r="J82">
        <f>SUMIFS(Export!J$3:J$239,Export!$B$3:$B$239,DATA!$B82,Export!$C$3:$C$239,DATA!$C82)</f>
        <v>702</v>
      </c>
      <c r="K82">
        <f>SUMIFS(Export!K$3:K$239,Export!$B$3:$B$239,DATA!$B82,Export!$C$3:$C$239,DATA!$C82)</f>
        <v>30</v>
      </c>
      <c r="L82">
        <f>SUMIFS(Export!L$3:L$239,Export!$B$3:$B$239,DATA!$B82,Export!$C$3:$C$239,DATA!$C82)</f>
        <v>98</v>
      </c>
      <c r="M82">
        <f>SUMIFS(Export!M$3:M$239,Export!$B$3:$B$239,DATA!$B82,Export!$C$3:$C$239,DATA!$C82)</f>
        <v>20</v>
      </c>
      <c r="N82">
        <f>SUMIFS(Export!N$3:N$239,Export!$B$3:$B$239,DATA!$B82,Export!$C$3:$C$239,DATA!$C82)</f>
        <v>220</v>
      </c>
      <c r="O82">
        <f>SUMIFS(Export!O$3:O$239,Export!$B$3:$B$239,DATA!$B82,Export!$C$3:$C$239,DATA!$C82)</f>
        <v>16</v>
      </c>
      <c r="P82">
        <f>SUMIFS(Export!P$3:P$239,Export!$B$3:$B$239,DATA!$B82,Export!$C$3:$C$239,DATA!$C82)</f>
        <v>318</v>
      </c>
    </row>
    <row r="83" spans="1:16" x14ac:dyDescent="0.25">
      <c r="A83" t="s">
        <v>90</v>
      </c>
      <c r="B83" t="s">
        <v>10</v>
      </c>
      <c r="C83" t="s">
        <v>285</v>
      </c>
      <c r="D83">
        <f>SUMIFS(Export!D$3:D$239,Export!$B$3:$B$239,DATA!$B83,Export!$C$3:$C$239,DATA!$C83)</f>
        <v>1210</v>
      </c>
      <c r="E83">
        <f>SUMIFS(Export!E$3:E$239,Export!$B$3:$B$239,DATA!$B83,Export!$C$3:$C$239,DATA!$C83)</f>
        <v>625</v>
      </c>
      <c r="F83">
        <f>SUMIFS(Export!F$3:F$239,Export!$B$3:$B$239,DATA!$B83,Export!$C$3:$C$239,DATA!$C83)</f>
        <v>585</v>
      </c>
      <c r="G83">
        <f>SUMIFS(Export!G$3:G$239,Export!$B$3:$B$239,DATA!$B83,Export!$C$3:$C$239,DATA!$C83)</f>
        <v>0</v>
      </c>
      <c r="H83">
        <f>SUMIFS(Export!H$3:H$239,Export!$B$3:$B$239,DATA!$B83,Export!$C$3:$C$239,DATA!$C83)</f>
        <v>11</v>
      </c>
      <c r="I83">
        <f>SUMIFS(Export!I$3:I$239,Export!$B$3:$B$239,DATA!$B83,Export!$C$3:$C$239,DATA!$C83)</f>
        <v>11</v>
      </c>
      <c r="J83">
        <f>SUMIFS(Export!J$3:J$239,Export!$B$3:$B$239,DATA!$B83,Export!$C$3:$C$239,DATA!$C83)</f>
        <v>603</v>
      </c>
      <c r="K83">
        <f>SUMIFS(Export!K$3:K$239,Export!$B$3:$B$239,DATA!$B83,Export!$C$3:$C$239,DATA!$C83)</f>
        <v>29</v>
      </c>
      <c r="L83">
        <f>SUMIFS(Export!L$3:L$239,Export!$B$3:$B$239,DATA!$B83,Export!$C$3:$C$239,DATA!$C83)</f>
        <v>97</v>
      </c>
      <c r="M83">
        <f>SUMIFS(Export!M$3:M$239,Export!$B$3:$B$239,DATA!$B83,Export!$C$3:$C$239,DATA!$C83)</f>
        <v>13</v>
      </c>
      <c r="N83">
        <f>SUMIFS(Export!N$3:N$239,Export!$B$3:$B$239,DATA!$B83,Export!$C$3:$C$239,DATA!$C83)</f>
        <v>180</v>
      </c>
      <c r="O83">
        <f>SUMIFS(Export!O$3:O$239,Export!$B$3:$B$239,DATA!$B83,Export!$C$3:$C$239,DATA!$C83)</f>
        <v>11</v>
      </c>
      <c r="P83">
        <f>SUMIFS(Export!P$3:P$239,Export!$B$3:$B$239,DATA!$B83,Export!$C$3:$C$239,DATA!$C83)</f>
        <v>273</v>
      </c>
    </row>
    <row r="84" spans="1:16" x14ac:dyDescent="0.25">
      <c r="A84" t="s">
        <v>90</v>
      </c>
      <c r="B84" t="s">
        <v>10</v>
      </c>
      <c r="C84" t="s">
        <v>284</v>
      </c>
      <c r="D84">
        <f>SUMIFS(Export!D$3:D$239,Export!$B$3:$B$239,DATA!$B84,Export!$C$3:$C$239,DATA!$C84)</f>
        <v>1715</v>
      </c>
      <c r="E84">
        <f>SUMIFS(Export!E$3:E$239,Export!$B$3:$B$239,DATA!$B84,Export!$C$3:$C$239,DATA!$C84)</f>
        <v>1000</v>
      </c>
      <c r="F84">
        <f>SUMIFS(Export!F$3:F$239,Export!$B$3:$B$239,DATA!$B84,Export!$C$3:$C$239,DATA!$C84)</f>
        <v>715</v>
      </c>
      <c r="G84">
        <f>SUMIFS(Export!G$3:G$239,Export!$B$3:$B$239,DATA!$B84,Export!$C$3:$C$239,DATA!$C84)</f>
        <v>0</v>
      </c>
      <c r="H84">
        <f>SUMIFS(Export!H$3:H$239,Export!$B$3:$B$239,DATA!$B84,Export!$C$3:$C$239,DATA!$C84)</f>
        <v>8</v>
      </c>
      <c r="I84">
        <f>SUMIFS(Export!I$3:I$239,Export!$B$3:$B$239,DATA!$B84,Export!$C$3:$C$239,DATA!$C84)</f>
        <v>9</v>
      </c>
      <c r="J84">
        <f>SUMIFS(Export!J$3:J$239,Export!$B$3:$B$239,DATA!$B84,Export!$C$3:$C$239,DATA!$C84)</f>
        <v>983</v>
      </c>
      <c r="K84">
        <f>SUMIFS(Export!K$3:K$239,Export!$B$3:$B$239,DATA!$B84,Export!$C$3:$C$239,DATA!$C84)</f>
        <v>12</v>
      </c>
      <c r="L84">
        <f>SUMIFS(Export!L$3:L$239,Export!$B$3:$B$239,DATA!$B84,Export!$C$3:$C$239,DATA!$C84)</f>
        <v>301</v>
      </c>
      <c r="M84">
        <f>SUMIFS(Export!M$3:M$239,Export!$B$3:$B$239,DATA!$B84,Export!$C$3:$C$239,DATA!$C84)</f>
        <v>4</v>
      </c>
      <c r="N84">
        <f>SUMIFS(Export!N$3:N$239,Export!$B$3:$B$239,DATA!$B84,Export!$C$3:$C$239,DATA!$C84)</f>
        <v>410</v>
      </c>
      <c r="O84">
        <f>SUMIFS(Export!O$3:O$239,Export!$B$3:$B$239,DATA!$B84,Export!$C$3:$C$239,DATA!$C84)</f>
        <v>11</v>
      </c>
      <c r="P84">
        <f>SUMIFS(Export!P$3:P$239,Export!$B$3:$B$239,DATA!$B84,Export!$C$3:$C$239,DATA!$C84)</f>
        <v>245</v>
      </c>
    </row>
    <row r="85" spans="1:16" x14ac:dyDescent="0.25">
      <c r="A85" t="s">
        <v>90</v>
      </c>
      <c r="B85" t="s">
        <v>10</v>
      </c>
      <c r="C85" t="s">
        <v>283</v>
      </c>
      <c r="D85">
        <f>SUMIFS(Export!D$3:D$239,Export!$B$3:$B$239,DATA!$B85,Export!$C$3:$C$239,DATA!$C85)</f>
        <v>1577</v>
      </c>
      <c r="E85">
        <f>SUMIFS(Export!E$3:E$239,Export!$B$3:$B$239,DATA!$B85,Export!$C$3:$C$239,DATA!$C85)</f>
        <v>894</v>
      </c>
      <c r="F85">
        <f>SUMIFS(Export!F$3:F$239,Export!$B$3:$B$239,DATA!$B85,Export!$C$3:$C$239,DATA!$C85)</f>
        <v>683</v>
      </c>
      <c r="G85">
        <f>SUMIFS(Export!G$3:G$239,Export!$B$3:$B$239,DATA!$B85,Export!$C$3:$C$239,DATA!$C85)</f>
        <v>0</v>
      </c>
      <c r="H85">
        <f>SUMIFS(Export!H$3:H$239,Export!$B$3:$B$239,DATA!$B85,Export!$C$3:$C$239,DATA!$C85)</f>
        <v>0</v>
      </c>
      <c r="I85">
        <f>SUMIFS(Export!I$3:I$239,Export!$B$3:$B$239,DATA!$B85,Export!$C$3:$C$239,DATA!$C85)</f>
        <v>14</v>
      </c>
      <c r="J85">
        <f>SUMIFS(Export!J$3:J$239,Export!$B$3:$B$239,DATA!$B85,Export!$C$3:$C$239,DATA!$C85)</f>
        <v>880</v>
      </c>
      <c r="K85">
        <f>SUMIFS(Export!K$3:K$239,Export!$B$3:$B$239,DATA!$B85,Export!$C$3:$C$239,DATA!$C85)</f>
        <v>9</v>
      </c>
      <c r="L85">
        <f>SUMIFS(Export!L$3:L$239,Export!$B$3:$B$239,DATA!$B85,Export!$C$3:$C$239,DATA!$C85)</f>
        <v>165</v>
      </c>
      <c r="M85">
        <f>SUMIFS(Export!M$3:M$239,Export!$B$3:$B$239,DATA!$B85,Export!$C$3:$C$239,DATA!$C85)</f>
        <v>6</v>
      </c>
      <c r="N85">
        <f>SUMIFS(Export!N$3:N$239,Export!$B$3:$B$239,DATA!$B85,Export!$C$3:$C$239,DATA!$C85)</f>
        <v>349</v>
      </c>
      <c r="O85">
        <f>SUMIFS(Export!O$3:O$239,Export!$B$3:$B$239,DATA!$B85,Export!$C$3:$C$239,DATA!$C85)</f>
        <v>7</v>
      </c>
      <c r="P85">
        <f>SUMIFS(Export!P$3:P$239,Export!$B$3:$B$239,DATA!$B85,Export!$C$3:$C$239,DATA!$C85)</f>
        <v>344</v>
      </c>
    </row>
    <row r="86" spans="1:16" x14ac:dyDescent="0.25">
      <c r="A86" t="s">
        <v>90</v>
      </c>
      <c r="B86" t="s">
        <v>10</v>
      </c>
      <c r="C86" t="s">
        <v>282</v>
      </c>
      <c r="D86">
        <f>SUMIFS(Export!D$3:D$239,Export!$B$3:$B$239,DATA!$B86,Export!$C$3:$C$239,DATA!$C86)</f>
        <v>1049</v>
      </c>
      <c r="E86">
        <f>SUMIFS(Export!E$3:E$239,Export!$B$3:$B$239,DATA!$B86,Export!$C$3:$C$239,DATA!$C86)</f>
        <v>624</v>
      </c>
      <c r="F86">
        <f>SUMIFS(Export!F$3:F$239,Export!$B$3:$B$239,DATA!$B86,Export!$C$3:$C$239,DATA!$C86)</f>
        <v>425</v>
      </c>
      <c r="G86">
        <f>SUMIFS(Export!G$3:G$239,Export!$B$3:$B$239,DATA!$B86,Export!$C$3:$C$239,DATA!$C86)</f>
        <v>0</v>
      </c>
      <c r="H86">
        <f>SUMIFS(Export!H$3:H$239,Export!$B$3:$B$239,DATA!$B86,Export!$C$3:$C$239,DATA!$C86)</f>
        <v>4</v>
      </c>
      <c r="I86">
        <f>SUMIFS(Export!I$3:I$239,Export!$B$3:$B$239,DATA!$B86,Export!$C$3:$C$239,DATA!$C86)</f>
        <v>6</v>
      </c>
      <c r="J86">
        <f>SUMIFS(Export!J$3:J$239,Export!$B$3:$B$239,DATA!$B86,Export!$C$3:$C$239,DATA!$C86)</f>
        <v>614</v>
      </c>
      <c r="K86">
        <f>SUMIFS(Export!K$3:K$239,Export!$B$3:$B$239,DATA!$B86,Export!$C$3:$C$239,DATA!$C86)</f>
        <v>6</v>
      </c>
      <c r="L86">
        <f>SUMIFS(Export!L$3:L$239,Export!$B$3:$B$239,DATA!$B86,Export!$C$3:$C$239,DATA!$C86)</f>
        <v>139</v>
      </c>
      <c r="M86">
        <f>SUMIFS(Export!M$3:M$239,Export!$B$3:$B$239,DATA!$B86,Export!$C$3:$C$239,DATA!$C86)</f>
        <v>12</v>
      </c>
      <c r="N86">
        <f>SUMIFS(Export!N$3:N$239,Export!$B$3:$B$239,DATA!$B86,Export!$C$3:$C$239,DATA!$C86)</f>
        <v>255</v>
      </c>
      <c r="O86">
        <f>SUMIFS(Export!O$3:O$239,Export!$B$3:$B$239,DATA!$B86,Export!$C$3:$C$239,DATA!$C86)</f>
        <v>3</v>
      </c>
      <c r="P86">
        <f>SUMIFS(Export!P$3:P$239,Export!$B$3:$B$239,DATA!$B86,Export!$C$3:$C$239,DATA!$C86)</f>
        <v>199</v>
      </c>
    </row>
    <row r="87" spans="1:16" x14ac:dyDescent="0.25">
      <c r="A87" t="s">
        <v>90</v>
      </c>
      <c r="B87" t="s">
        <v>10</v>
      </c>
      <c r="C87" t="s">
        <v>281</v>
      </c>
      <c r="D87">
        <f>SUMIFS(Export!D$3:D$239,Export!$B$3:$B$239,DATA!$B87,Export!$C$3:$C$239,DATA!$C87)</f>
        <v>1207</v>
      </c>
      <c r="E87">
        <f>SUMIFS(Export!E$3:E$239,Export!$B$3:$B$239,DATA!$B87,Export!$C$3:$C$239,DATA!$C87)</f>
        <v>782</v>
      </c>
      <c r="F87">
        <f>SUMIFS(Export!F$3:F$239,Export!$B$3:$B$239,DATA!$B87,Export!$C$3:$C$239,DATA!$C87)</f>
        <v>425</v>
      </c>
      <c r="G87">
        <f>SUMIFS(Export!G$3:G$239,Export!$B$3:$B$239,DATA!$B87,Export!$C$3:$C$239,DATA!$C87)</f>
        <v>0</v>
      </c>
      <c r="H87">
        <f>SUMIFS(Export!H$3:H$239,Export!$B$3:$B$239,DATA!$B87,Export!$C$3:$C$239,DATA!$C87)</f>
        <v>1</v>
      </c>
      <c r="I87">
        <f>SUMIFS(Export!I$3:I$239,Export!$B$3:$B$239,DATA!$B87,Export!$C$3:$C$239,DATA!$C87)</f>
        <v>5</v>
      </c>
      <c r="J87">
        <f>SUMIFS(Export!J$3:J$239,Export!$B$3:$B$239,DATA!$B87,Export!$C$3:$C$239,DATA!$C87)</f>
        <v>776</v>
      </c>
      <c r="K87">
        <f>SUMIFS(Export!K$3:K$239,Export!$B$3:$B$239,DATA!$B87,Export!$C$3:$C$239,DATA!$C87)</f>
        <v>6</v>
      </c>
      <c r="L87">
        <f>SUMIFS(Export!L$3:L$239,Export!$B$3:$B$239,DATA!$B87,Export!$C$3:$C$239,DATA!$C87)</f>
        <v>141</v>
      </c>
      <c r="M87">
        <f>SUMIFS(Export!M$3:M$239,Export!$B$3:$B$239,DATA!$B87,Export!$C$3:$C$239,DATA!$C87)</f>
        <v>30</v>
      </c>
      <c r="N87">
        <f>SUMIFS(Export!N$3:N$239,Export!$B$3:$B$239,DATA!$B87,Export!$C$3:$C$239,DATA!$C87)</f>
        <v>322</v>
      </c>
      <c r="O87">
        <f>SUMIFS(Export!O$3:O$239,Export!$B$3:$B$239,DATA!$B87,Export!$C$3:$C$239,DATA!$C87)</f>
        <v>3</v>
      </c>
      <c r="P87">
        <f>SUMIFS(Export!P$3:P$239,Export!$B$3:$B$239,DATA!$B87,Export!$C$3:$C$239,DATA!$C87)</f>
        <v>274</v>
      </c>
    </row>
    <row r="88" spans="1:16" x14ac:dyDescent="0.25">
      <c r="A88" t="s">
        <v>90</v>
      </c>
      <c r="B88" t="s">
        <v>11</v>
      </c>
      <c r="C88" t="s">
        <v>280</v>
      </c>
      <c r="D88">
        <f>SUMIFS(Export!D$3:D$239,Export!$B$3:$B$239,DATA!$B88,Export!$C$3:$C$239,DATA!$C88)</f>
        <v>2589</v>
      </c>
      <c r="E88">
        <f>SUMIFS(Export!E$3:E$239,Export!$B$3:$B$239,DATA!$B88,Export!$C$3:$C$239,DATA!$C88)</f>
        <v>1279</v>
      </c>
      <c r="F88">
        <f>SUMIFS(Export!F$3:F$239,Export!$B$3:$B$239,DATA!$B88,Export!$C$3:$C$239,DATA!$C88)</f>
        <v>1310</v>
      </c>
      <c r="G88">
        <f>SUMIFS(Export!G$3:G$239,Export!$B$3:$B$239,DATA!$B88,Export!$C$3:$C$239,DATA!$C88)</f>
        <v>0</v>
      </c>
      <c r="H88">
        <f>SUMIFS(Export!H$3:H$239,Export!$B$3:$B$239,DATA!$B88,Export!$C$3:$C$239,DATA!$C88)</f>
        <v>14</v>
      </c>
      <c r="I88">
        <f>SUMIFS(Export!I$3:I$239,Export!$B$3:$B$239,DATA!$B88,Export!$C$3:$C$239,DATA!$C88)</f>
        <v>8</v>
      </c>
      <c r="J88">
        <f>SUMIFS(Export!J$3:J$239,Export!$B$3:$B$239,DATA!$B88,Export!$C$3:$C$239,DATA!$C88)</f>
        <v>1257</v>
      </c>
      <c r="K88">
        <f>SUMIFS(Export!K$3:K$239,Export!$B$3:$B$239,DATA!$B88,Export!$C$3:$C$239,DATA!$C88)</f>
        <v>30</v>
      </c>
      <c r="L88">
        <f>SUMIFS(Export!L$3:L$239,Export!$B$3:$B$239,DATA!$B88,Export!$C$3:$C$239,DATA!$C88)</f>
        <v>242</v>
      </c>
      <c r="M88">
        <f>SUMIFS(Export!M$3:M$239,Export!$B$3:$B$239,DATA!$B88,Export!$C$3:$C$239,DATA!$C88)</f>
        <v>49</v>
      </c>
      <c r="N88">
        <f>SUMIFS(Export!N$3:N$239,Export!$B$3:$B$239,DATA!$B88,Export!$C$3:$C$239,DATA!$C88)</f>
        <v>552</v>
      </c>
      <c r="O88">
        <f>SUMIFS(Export!O$3:O$239,Export!$B$3:$B$239,DATA!$B88,Export!$C$3:$C$239,DATA!$C88)</f>
        <v>15</v>
      </c>
      <c r="P88">
        <f>SUMIFS(Export!P$3:P$239,Export!$B$3:$B$239,DATA!$B88,Export!$C$3:$C$239,DATA!$C88)</f>
        <v>369</v>
      </c>
    </row>
    <row r="89" spans="1:16" x14ac:dyDescent="0.25">
      <c r="A89" t="s">
        <v>90</v>
      </c>
      <c r="B89" t="s">
        <v>11</v>
      </c>
      <c r="C89" t="s">
        <v>279</v>
      </c>
      <c r="D89">
        <f>SUMIFS(Export!D$3:D$239,Export!$B$3:$B$239,DATA!$B89,Export!$C$3:$C$239,DATA!$C89)</f>
        <v>2424</v>
      </c>
      <c r="E89">
        <f>SUMIFS(Export!E$3:E$239,Export!$B$3:$B$239,DATA!$B89,Export!$C$3:$C$239,DATA!$C89)</f>
        <v>1375</v>
      </c>
      <c r="F89">
        <f>SUMIFS(Export!F$3:F$239,Export!$B$3:$B$239,DATA!$B89,Export!$C$3:$C$239,DATA!$C89)</f>
        <v>1049</v>
      </c>
      <c r="G89">
        <f>SUMIFS(Export!G$3:G$239,Export!$B$3:$B$239,DATA!$B89,Export!$C$3:$C$239,DATA!$C89)</f>
        <v>0</v>
      </c>
      <c r="H89">
        <f>SUMIFS(Export!H$3:H$239,Export!$B$3:$B$239,DATA!$B89,Export!$C$3:$C$239,DATA!$C89)</f>
        <v>2</v>
      </c>
      <c r="I89">
        <f>SUMIFS(Export!I$3:I$239,Export!$B$3:$B$239,DATA!$B89,Export!$C$3:$C$239,DATA!$C89)</f>
        <v>17</v>
      </c>
      <c r="J89">
        <f>SUMIFS(Export!J$3:J$239,Export!$B$3:$B$239,DATA!$B89,Export!$C$3:$C$239,DATA!$C89)</f>
        <v>1356</v>
      </c>
      <c r="K89">
        <f>SUMIFS(Export!K$3:K$239,Export!$B$3:$B$239,DATA!$B89,Export!$C$3:$C$239,DATA!$C89)</f>
        <v>27</v>
      </c>
      <c r="L89">
        <f>SUMIFS(Export!L$3:L$239,Export!$B$3:$B$239,DATA!$B89,Export!$C$3:$C$239,DATA!$C89)</f>
        <v>219</v>
      </c>
      <c r="M89">
        <f>SUMIFS(Export!M$3:M$239,Export!$B$3:$B$239,DATA!$B89,Export!$C$3:$C$239,DATA!$C89)</f>
        <v>7</v>
      </c>
      <c r="N89">
        <f>SUMIFS(Export!N$3:N$239,Export!$B$3:$B$239,DATA!$B89,Export!$C$3:$C$239,DATA!$C89)</f>
        <v>617</v>
      </c>
      <c r="O89">
        <f>SUMIFS(Export!O$3:O$239,Export!$B$3:$B$239,DATA!$B89,Export!$C$3:$C$239,DATA!$C89)</f>
        <v>7</v>
      </c>
      <c r="P89">
        <f>SUMIFS(Export!P$3:P$239,Export!$B$3:$B$239,DATA!$B89,Export!$C$3:$C$239,DATA!$C89)</f>
        <v>479</v>
      </c>
    </row>
    <row r="90" spans="1:16" x14ac:dyDescent="0.25">
      <c r="A90" t="s">
        <v>90</v>
      </c>
      <c r="B90" t="s">
        <v>11</v>
      </c>
      <c r="C90" t="s">
        <v>278</v>
      </c>
      <c r="D90">
        <f>SUMIFS(Export!D$3:D$239,Export!$B$3:$B$239,DATA!$B90,Export!$C$3:$C$239,DATA!$C90)</f>
        <v>1439</v>
      </c>
      <c r="E90">
        <f>SUMIFS(Export!E$3:E$239,Export!$B$3:$B$239,DATA!$B90,Export!$C$3:$C$239,DATA!$C90)</f>
        <v>850</v>
      </c>
      <c r="F90">
        <f>SUMIFS(Export!F$3:F$239,Export!$B$3:$B$239,DATA!$B90,Export!$C$3:$C$239,DATA!$C90)</f>
        <v>589</v>
      </c>
      <c r="G90">
        <f>SUMIFS(Export!G$3:G$239,Export!$B$3:$B$239,DATA!$B90,Export!$C$3:$C$239,DATA!$C90)</f>
        <v>0</v>
      </c>
      <c r="H90">
        <f>SUMIFS(Export!H$3:H$239,Export!$B$3:$B$239,DATA!$B90,Export!$C$3:$C$239,DATA!$C90)</f>
        <v>6</v>
      </c>
      <c r="I90">
        <f>SUMIFS(Export!I$3:I$239,Export!$B$3:$B$239,DATA!$B90,Export!$C$3:$C$239,DATA!$C90)</f>
        <v>2</v>
      </c>
      <c r="J90">
        <f>SUMIFS(Export!J$3:J$239,Export!$B$3:$B$239,DATA!$B90,Export!$C$3:$C$239,DATA!$C90)</f>
        <v>842</v>
      </c>
      <c r="K90">
        <f>SUMIFS(Export!K$3:K$239,Export!$B$3:$B$239,DATA!$B90,Export!$C$3:$C$239,DATA!$C90)</f>
        <v>16</v>
      </c>
      <c r="L90">
        <f>SUMIFS(Export!L$3:L$239,Export!$B$3:$B$239,DATA!$B90,Export!$C$3:$C$239,DATA!$C90)</f>
        <v>172</v>
      </c>
      <c r="M90">
        <f>SUMIFS(Export!M$3:M$239,Export!$B$3:$B$239,DATA!$B90,Export!$C$3:$C$239,DATA!$C90)</f>
        <v>32</v>
      </c>
      <c r="N90">
        <f>SUMIFS(Export!N$3:N$239,Export!$B$3:$B$239,DATA!$B90,Export!$C$3:$C$239,DATA!$C90)</f>
        <v>310</v>
      </c>
      <c r="O90">
        <f>SUMIFS(Export!O$3:O$239,Export!$B$3:$B$239,DATA!$B90,Export!$C$3:$C$239,DATA!$C90)</f>
        <v>6</v>
      </c>
      <c r="P90">
        <f>SUMIFS(Export!P$3:P$239,Export!$B$3:$B$239,DATA!$B90,Export!$C$3:$C$239,DATA!$C90)</f>
        <v>306</v>
      </c>
    </row>
    <row r="91" spans="1:16" x14ac:dyDescent="0.25">
      <c r="A91" t="s">
        <v>90</v>
      </c>
      <c r="B91" t="s">
        <v>273</v>
      </c>
      <c r="C91" t="s">
        <v>277</v>
      </c>
      <c r="D91">
        <f>SUMIFS(Export!D$3:D$239,Export!$B$3:$B$239,DATA!$B91,Export!$C$3:$C$239,DATA!$C91)</f>
        <v>2079</v>
      </c>
      <c r="E91">
        <f>SUMIFS(Export!E$3:E$239,Export!$B$3:$B$239,DATA!$B91,Export!$C$3:$C$239,DATA!$C91)</f>
        <v>1297</v>
      </c>
      <c r="F91">
        <f>SUMIFS(Export!F$3:F$239,Export!$B$3:$B$239,DATA!$B91,Export!$C$3:$C$239,DATA!$C91)</f>
        <v>782</v>
      </c>
      <c r="G91">
        <f>SUMIFS(Export!G$3:G$239,Export!$B$3:$B$239,DATA!$B91,Export!$C$3:$C$239,DATA!$C91)</f>
        <v>0</v>
      </c>
      <c r="H91">
        <f>SUMIFS(Export!H$3:H$239,Export!$B$3:$B$239,DATA!$B91,Export!$C$3:$C$239,DATA!$C91)</f>
        <v>7</v>
      </c>
      <c r="I91">
        <f>SUMIFS(Export!I$3:I$239,Export!$B$3:$B$239,DATA!$B91,Export!$C$3:$C$239,DATA!$C91)</f>
        <v>13</v>
      </c>
      <c r="J91">
        <f>SUMIFS(Export!J$3:J$239,Export!$B$3:$B$239,DATA!$B91,Export!$C$3:$C$239,DATA!$C91)</f>
        <v>1277</v>
      </c>
      <c r="K91">
        <f>SUMIFS(Export!K$3:K$239,Export!$B$3:$B$239,DATA!$B91,Export!$C$3:$C$239,DATA!$C91)</f>
        <v>19</v>
      </c>
      <c r="L91">
        <f>SUMIFS(Export!L$3:L$239,Export!$B$3:$B$239,DATA!$B91,Export!$C$3:$C$239,DATA!$C91)</f>
        <v>313</v>
      </c>
      <c r="M91">
        <f>SUMIFS(Export!M$3:M$239,Export!$B$3:$B$239,DATA!$B91,Export!$C$3:$C$239,DATA!$C91)</f>
        <v>36</v>
      </c>
      <c r="N91">
        <f>SUMIFS(Export!N$3:N$239,Export!$B$3:$B$239,DATA!$B91,Export!$C$3:$C$239,DATA!$C91)</f>
        <v>340</v>
      </c>
      <c r="O91">
        <f>SUMIFS(Export!O$3:O$239,Export!$B$3:$B$239,DATA!$B91,Export!$C$3:$C$239,DATA!$C91)</f>
        <v>15</v>
      </c>
      <c r="P91">
        <f>SUMIFS(Export!P$3:P$239,Export!$B$3:$B$239,DATA!$B91,Export!$C$3:$C$239,DATA!$C91)</f>
        <v>554</v>
      </c>
    </row>
    <row r="92" spans="1:16" x14ac:dyDescent="0.25">
      <c r="A92" t="s">
        <v>90</v>
      </c>
      <c r="B92" t="s">
        <v>273</v>
      </c>
      <c r="C92" t="s">
        <v>276</v>
      </c>
      <c r="D92">
        <f>SUMIFS(Export!D$3:D$239,Export!$B$3:$B$239,DATA!$B92,Export!$C$3:$C$239,DATA!$C92)</f>
        <v>1740</v>
      </c>
      <c r="E92">
        <f>SUMIFS(Export!E$3:E$239,Export!$B$3:$B$239,DATA!$B92,Export!$C$3:$C$239,DATA!$C92)</f>
        <v>1121</v>
      </c>
      <c r="F92">
        <f>SUMIFS(Export!F$3:F$239,Export!$B$3:$B$239,DATA!$B92,Export!$C$3:$C$239,DATA!$C92)</f>
        <v>619</v>
      </c>
      <c r="G92">
        <f>SUMIFS(Export!G$3:G$239,Export!$B$3:$B$239,DATA!$B92,Export!$C$3:$C$239,DATA!$C92)</f>
        <v>0</v>
      </c>
      <c r="H92">
        <f>SUMIFS(Export!H$3:H$239,Export!$B$3:$B$239,DATA!$B92,Export!$C$3:$C$239,DATA!$C92)</f>
        <v>11</v>
      </c>
      <c r="I92">
        <f>SUMIFS(Export!I$3:I$239,Export!$B$3:$B$239,DATA!$B92,Export!$C$3:$C$239,DATA!$C92)</f>
        <v>11</v>
      </c>
      <c r="J92">
        <f>SUMIFS(Export!J$3:J$239,Export!$B$3:$B$239,DATA!$B92,Export!$C$3:$C$239,DATA!$C92)</f>
        <v>1099</v>
      </c>
      <c r="K92">
        <f>SUMIFS(Export!K$3:K$239,Export!$B$3:$B$239,DATA!$B92,Export!$C$3:$C$239,DATA!$C92)</f>
        <v>17</v>
      </c>
      <c r="L92">
        <f>SUMIFS(Export!L$3:L$239,Export!$B$3:$B$239,DATA!$B92,Export!$C$3:$C$239,DATA!$C92)</f>
        <v>288</v>
      </c>
      <c r="M92">
        <f>SUMIFS(Export!M$3:M$239,Export!$B$3:$B$239,DATA!$B92,Export!$C$3:$C$239,DATA!$C92)</f>
        <v>13</v>
      </c>
      <c r="N92">
        <f>SUMIFS(Export!N$3:N$239,Export!$B$3:$B$239,DATA!$B92,Export!$C$3:$C$239,DATA!$C92)</f>
        <v>279</v>
      </c>
      <c r="O92">
        <f>SUMIFS(Export!O$3:O$239,Export!$B$3:$B$239,DATA!$B92,Export!$C$3:$C$239,DATA!$C92)</f>
        <v>13</v>
      </c>
      <c r="P92">
        <f>SUMIFS(Export!P$3:P$239,Export!$B$3:$B$239,DATA!$B92,Export!$C$3:$C$239,DATA!$C92)</f>
        <v>489</v>
      </c>
    </row>
    <row r="93" spans="1:16" x14ac:dyDescent="0.25">
      <c r="A93" t="s">
        <v>90</v>
      </c>
      <c r="B93" t="s">
        <v>273</v>
      </c>
      <c r="C93" t="s">
        <v>275</v>
      </c>
      <c r="D93">
        <f>SUMIFS(Export!D$3:D$239,Export!$B$3:$B$239,DATA!$B93,Export!$C$3:$C$239,DATA!$C93)</f>
        <v>1563</v>
      </c>
      <c r="E93">
        <f>SUMIFS(Export!E$3:E$239,Export!$B$3:$B$239,DATA!$B93,Export!$C$3:$C$239,DATA!$C93)</f>
        <v>968</v>
      </c>
      <c r="F93">
        <f>SUMIFS(Export!F$3:F$239,Export!$B$3:$B$239,DATA!$B93,Export!$C$3:$C$239,DATA!$C93)</f>
        <v>595</v>
      </c>
      <c r="G93">
        <f>SUMIFS(Export!G$3:G$239,Export!$B$3:$B$239,DATA!$B93,Export!$C$3:$C$239,DATA!$C93)</f>
        <v>0</v>
      </c>
      <c r="H93">
        <f>SUMIFS(Export!H$3:H$239,Export!$B$3:$B$239,DATA!$B93,Export!$C$3:$C$239,DATA!$C93)</f>
        <v>12</v>
      </c>
      <c r="I93">
        <f>SUMIFS(Export!I$3:I$239,Export!$B$3:$B$239,DATA!$B93,Export!$C$3:$C$239,DATA!$C93)</f>
        <v>7</v>
      </c>
      <c r="J93">
        <f>SUMIFS(Export!J$3:J$239,Export!$B$3:$B$239,DATA!$B93,Export!$C$3:$C$239,DATA!$C93)</f>
        <v>949</v>
      </c>
      <c r="K93">
        <f>SUMIFS(Export!K$3:K$239,Export!$B$3:$B$239,DATA!$B93,Export!$C$3:$C$239,DATA!$C93)</f>
        <v>25</v>
      </c>
      <c r="L93">
        <f>SUMIFS(Export!L$3:L$239,Export!$B$3:$B$239,DATA!$B93,Export!$C$3:$C$239,DATA!$C93)</f>
        <v>116</v>
      </c>
      <c r="M93">
        <f>SUMIFS(Export!M$3:M$239,Export!$B$3:$B$239,DATA!$B93,Export!$C$3:$C$239,DATA!$C93)</f>
        <v>6</v>
      </c>
      <c r="N93">
        <f>SUMIFS(Export!N$3:N$239,Export!$B$3:$B$239,DATA!$B93,Export!$C$3:$C$239,DATA!$C93)</f>
        <v>439</v>
      </c>
      <c r="O93">
        <f>SUMIFS(Export!O$3:O$239,Export!$B$3:$B$239,DATA!$B93,Export!$C$3:$C$239,DATA!$C93)</f>
        <v>15</v>
      </c>
      <c r="P93">
        <f>SUMIFS(Export!P$3:P$239,Export!$B$3:$B$239,DATA!$B93,Export!$C$3:$C$239,DATA!$C93)</f>
        <v>348</v>
      </c>
    </row>
    <row r="94" spans="1:16" x14ac:dyDescent="0.25">
      <c r="A94" t="s">
        <v>90</v>
      </c>
      <c r="B94" t="s">
        <v>273</v>
      </c>
      <c r="C94" t="s">
        <v>274</v>
      </c>
      <c r="D94">
        <f>SUMIFS(Export!D$3:D$239,Export!$B$3:$B$239,DATA!$B94,Export!$C$3:$C$239,DATA!$C94)</f>
        <v>2023</v>
      </c>
      <c r="E94">
        <f>SUMIFS(Export!E$3:E$239,Export!$B$3:$B$239,DATA!$B94,Export!$C$3:$C$239,DATA!$C94)</f>
        <v>1221</v>
      </c>
      <c r="F94">
        <f>SUMIFS(Export!F$3:F$239,Export!$B$3:$B$239,DATA!$B94,Export!$C$3:$C$239,DATA!$C94)</f>
        <v>802</v>
      </c>
      <c r="G94">
        <f>SUMIFS(Export!G$3:G$239,Export!$B$3:$B$239,DATA!$B94,Export!$C$3:$C$239,DATA!$C94)</f>
        <v>0</v>
      </c>
      <c r="H94">
        <f>SUMIFS(Export!H$3:H$239,Export!$B$3:$B$239,DATA!$B94,Export!$C$3:$C$239,DATA!$C94)</f>
        <v>7</v>
      </c>
      <c r="I94">
        <f>SUMIFS(Export!I$3:I$239,Export!$B$3:$B$239,DATA!$B94,Export!$C$3:$C$239,DATA!$C94)</f>
        <v>10</v>
      </c>
      <c r="J94">
        <f>SUMIFS(Export!J$3:J$239,Export!$B$3:$B$239,DATA!$B94,Export!$C$3:$C$239,DATA!$C94)</f>
        <v>1204</v>
      </c>
      <c r="K94">
        <f>SUMIFS(Export!K$3:K$239,Export!$B$3:$B$239,DATA!$B94,Export!$C$3:$C$239,DATA!$C94)</f>
        <v>26</v>
      </c>
      <c r="L94">
        <f>SUMIFS(Export!L$3:L$239,Export!$B$3:$B$239,DATA!$B94,Export!$C$3:$C$239,DATA!$C94)</f>
        <v>236</v>
      </c>
      <c r="M94">
        <f>SUMIFS(Export!M$3:M$239,Export!$B$3:$B$239,DATA!$B94,Export!$C$3:$C$239,DATA!$C94)</f>
        <v>19</v>
      </c>
      <c r="N94">
        <f>SUMIFS(Export!N$3:N$239,Export!$B$3:$B$239,DATA!$B94,Export!$C$3:$C$239,DATA!$C94)</f>
        <v>522</v>
      </c>
      <c r="O94">
        <f>SUMIFS(Export!O$3:O$239,Export!$B$3:$B$239,DATA!$B94,Export!$C$3:$C$239,DATA!$C94)</f>
        <v>7</v>
      </c>
      <c r="P94">
        <f>SUMIFS(Export!P$3:P$239,Export!$B$3:$B$239,DATA!$B94,Export!$C$3:$C$239,DATA!$C94)</f>
        <v>394</v>
      </c>
    </row>
    <row r="95" spans="1:16" x14ac:dyDescent="0.25">
      <c r="A95" t="s">
        <v>91</v>
      </c>
      <c r="B95" t="s">
        <v>119</v>
      </c>
      <c r="C95">
        <v>1</v>
      </c>
      <c r="D95">
        <f>SUMIFS(Export!D$3:D$239,Export!$B$3:$B$239,DATA!$B95,Export!$C$3:$C$239,DATA!$C95)</f>
        <v>1477</v>
      </c>
      <c r="E95">
        <f>SUMIFS(Export!E$3:E$239,Export!$B$3:$B$239,DATA!$B95,Export!$C$3:$C$239,DATA!$C95)</f>
        <v>912</v>
      </c>
      <c r="F95">
        <f>SUMIFS(Export!F$3:F$239,Export!$B$3:$B$239,DATA!$B95,Export!$C$3:$C$239,DATA!$C95)</f>
        <v>565</v>
      </c>
      <c r="G95">
        <f>SUMIFS(Export!G$3:G$239,Export!$B$3:$B$239,DATA!$B95,Export!$C$3:$C$239,DATA!$C95)</f>
        <v>0</v>
      </c>
      <c r="H95">
        <f>SUMIFS(Export!H$3:H$239,Export!$B$3:$B$239,DATA!$B95,Export!$C$3:$C$239,DATA!$C95)</f>
        <v>12</v>
      </c>
      <c r="I95">
        <f>SUMIFS(Export!I$3:I$239,Export!$B$3:$B$239,DATA!$B95,Export!$C$3:$C$239,DATA!$C95)</f>
        <v>10</v>
      </c>
      <c r="J95">
        <f>SUMIFS(Export!J$3:J$239,Export!$B$3:$B$239,DATA!$B95,Export!$C$3:$C$239,DATA!$C95)</f>
        <v>890</v>
      </c>
      <c r="K95">
        <f>SUMIFS(Export!K$3:K$239,Export!$B$3:$B$239,DATA!$B95,Export!$C$3:$C$239,DATA!$C95)</f>
        <v>25</v>
      </c>
      <c r="L95">
        <f>SUMIFS(Export!L$3:L$239,Export!$B$3:$B$239,DATA!$B95,Export!$C$3:$C$239,DATA!$C95)</f>
        <v>467</v>
      </c>
      <c r="M95">
        <f>SUMIFS(Export!M$3:M$239,Export!$B$3:$B$239,DATA!$B95,Export!$C$3:$C$239,DATA!$C95)</f>
        <v>17</v>
      </c>
      <c r="N95">
        <f>SUMIFS(Export!N$3:N$239,Export!$B$3:$B$239,DATA!$B95,Export!$C$3:$C$239,DATA!$C95)</f>
        <v>154</v>
      </c>
      <c r="O95">
        <f>SUMIFS(Export!O$3:O$239,Export!$B$3:$B$239,DATA!$B95,Export!$C$3:$C$239,DATA!$C95)</f>
        <v>17</v>
      </c>
      <c r="P95">
        <f>SUMIFS(Export!P$3:P$239,Export!$B$3:$B$239,DATA!$B95,Export!$C$3:$C$239,DATA!$C95)</f>
        <v>210</v>
      </c>
    </row>
    <row r="96" spans="1:16" x14ac:dyDescent="0.25">
      <c r="A96" t="s">
        <v>91</v>
      </c>
      <c r="B96" t="s">
        <v>119</v>
      </c>
      <c r="C96">
        <v>2</v>
      </c>
      <c r="D96">
        <f>SUMIFS(Export!D$3:D$239,Export!$B$3:$B$239,DATA!$B96,Export!$C$3:$C$239,DATA!$C96)</f>
        <v>1460</v>
      </c>
      <c r="E96">
        <f>SUMIFS(Export!E$3:E$239,Export!$B$3:$B$239,DATA!$B96,Export!$C$3:$C$239,DATA!$C96)</f>
        <v>918</v>
      </c>
      <c r="F96">
        <f>SUMIFS(Export!F$3:F$239,Export!$B$3:$B$239,DATA!$B96,Export!$C$3:$C$239,DATA!$C96)</f>
        <v>542</v>
      </c>
      <c r="G96">
        <f>SUMIFS(Export!G$3:G$239,Export!$B$3:$B$239,DATA!$B96,Export!$C$3:$C$239,DATA!$C96)</f>
        <v>0</v>
      </c>
      <c r="H96">
        <f>SUMIFS(Export!H$3:H$239,Export!$B$3:$B$239,DATA!$B96,Export!$C$3:$C$239,DATA!$C96)</f>
        <v>13</v>
      </c>
      <c r="I96">
        <f>SUMIFS(Export!I$3:I$239,Export!$B$3:$B$239,DATA!$B96,Export!$C$3:$C$239,DATA!$C96)</f>
        <v>9</v>
      </c>
      <c r="J96">
        <f>SUMIFS(Export!J$3:J$239,Export!$B$3:$B$239,DATA!$B96,Export!$C$3:$C$239,DATA!$C96)</f>
        <v>896</v>
      </c>
      <c r="K96">
        <f>SUMIFS(Export!K$3:K$239,Export!$B$3:$B$239,DATA!$B96,Export!$C$3:$C$239,DATA!$C96)</f>
        <v>33</v>
      </c>
      <c r="L96">
        <f>SUMIFS(Export!L$3:L$239,Export!$B$3:$B$239,DATA!$B96,Export!$C$3:$C$239,DATA!$C96)</f>
        <v>470</v>
      </c>
      <c r="M96">
        <f>SUMIFS(Export!M$3:M$239,Export!$B$3:$B$239,DATA!$B96,Export!$C$3:$C$239,DATA!$C96)</f>
        <v>12</v>
      </c>
      <c r="N96">
        <f>SUMIFS(Export!N$3:N$239,Export!$B$3:$B$239,DATA!$B96,Export!$C$3:$C$239,DATA!$C96)</f>
        <v>148</v>
      </c>
      <c r="O96">
        <f>SUMIFS(Export!O$3:O$239,Export!$B$3:$B$239,DATA!$B96,Export!$C$3:$C$239,DATA!$C96)</f>
        <v>4</v>
      </c>
      <c r="P96">
        <f>SUMIFS(Export!P$3:P$239,Export!$B$3:$B$239,DATA!$B96,Export!$C$3:$C$239,DATA!$C96)</f>
        <v>229</v>
      </c>
    </row>
    <row r="97" spans="1:16" x14ac:dyDescent="0.25">
      <c r="A97" t="s">
        <v>91</v>
      </c>
      <c r="B97" t="s">
        <v>119</v>
      </c>
      <c r="C97">
        <v>3</v>
      </c>
      <c r="D97">
        <f>SUMIFS(Export!D$3:D$239,Export!$B$3:$B$239,DATA!$B97,Export!$C$3:$C$239,DATA!$C97)</f>
        <v>1133</v>
      </c>
      <c r="E97">
        <f>SUMIFS(Export!E$3:E$239,Export!$B$3:$B$239,DATA!$B97,Export!$C$3:$C$239,DATA!$C97)</f>
        <v>667</v>
      </c>
      <c r="F97">
        <f>SUMIFS(Export!F$3:F$239,Export!$B$3:$B$239,DATA!$B97,Export!$C$3:$C$239,DATA!$C97)</f>
        <v>466</v>
      </c>
      <c r="G97">
        <f>SUMIFS(Export!G$3:G$239,Export!$B$3:$B$239,DATA!$B97,Export!$C$3:$C$239,DATA!$C97)</f>
        <v>0</v>
      </c>
      <c r="H97">
        <f>SUMIFS(Export!H$3:H$239,Export!$B$3:$B$239,DATA!$B97,Export!$C$3:$C$239,DATA!$C97)</f>
        <v>5</v>
      </c>
      <c r="I97">
        <f>SUMIFS(Export!I$3:I$239,Export!$B$3:$B$239,DATA!$B97,Export!$C$3:$C$239,DATA!$C97)</f>
        <v>1</v>
      </c>
      <c r="J97">
        <f>SUMIFS(Export!J$3:J$239,Export!$B$3:$B$239,DATA!$B97,Export!$C$3:$C$239,DATA!$C97)</f>
        <v>661</v>
      </c>
      <c r="K97">
        <f>SUMIFS(Export!K$3:K$239,Export!$B$3:$B$239,DATA!$B97,Export!$C$3:$C$239,DATA!$C97)</f>
        <v>22</v>
      </c>
      <c r="L97">
        <f>SUMIFS(Export!L$3:L$239,Export!$B$3:$B$239,DATA!$B97,Export!$C$3:$C$239,DATA!$C97)</f>
        <v>321</v>
      </c>
      <c r="M97">
        <f>SUMIFS(Export!M$3:M$239,Export!$B$3:$B$239,DATA!$B97,Export!$C$3:$C$239,DATA!$C97)</f>
        <v>10</v>
      </c>
      <c r="N97">
        <f>SUMIFS(Export!N$3:N$239,Export!$B$3:$B$239,DATA!$B97,Export!$C$3:$C$239,DATA!$C97)</f>
        <v>142</v>
      </c>
      <c r="O97">
        <f>SUMIFS(Export!O$3:O$239,Export!$B$3:$B$239,DATA!$B97,Export!$C$3:$C$239,DATA!$C97)</f>
        <v>8</v>
      </c>
      <c r="P97">
        <f>SUMIFS(Export!P$3:P$239,Export!$B$3:$B$239,DATA!$B97,Export!$C$3:$C$239,DATA!$C97)</f>
        <v>158</v>
      </c>
    </row>
    <row r="98" spans="1:16" x14ac:dyDescent="0.25">
      <c r="A98" t="s">
        <v>91</v>
      </c>
      <c r="B98" t="s">
        <v>119</v>
      </c>
      <c r="C98">
        <v>4</v>
      </c>
      <c r="D98">
        <f>SUMIFS(Export!D$3:D$239,Export!$B$3:$B$239,DATA!$B98,Export!$C$3:$C$239,DATA!$C98)</f>
        <v>1763</v>
      </c>
      <c r="E98">
        <f>SUMIFS(Export!E$3:E$239,Export!$B$3:$B$239,DATA!$B98,Export!$C$3:$C$239,DATA!$C98)</f>
        <v>954</v>
      </c>
      <c r="F98">
        <f>SUMIFS(Export!F$3:F$239,Export!$B$3:$B$239,DATA!$B98,Export!$C$3:$C$239,DATA!$C98)</f>
        <v>809</v>
      </c>
      <c r="G98">
        <f>SUMIFS(Export!G$3:G$239,Export!$B$3:$B$239,DATA!$B98,Export!$C$3:$C$239,DATA!$C98)</f>
        <v>0</v>
      </c>
      <c r="H98">
        <f>SUMIFS(Export!H$3:H$239,Export!$B$3:$B$239,DATA!$B98,Export!$C$3:$C$239,DATA!$C98)</f>
        <v>11</v>
      </c>
      <c r="I98">
        <f>SUMIFS(Export!I$3:I$239,Export!$B$3:$B$239,DATA!$B98,Export!$C$3:$C$239,DATA!$C98)</f>
        <v>10</v>
      </c>
      <c r="J98">
        <f>SUMIFS(Export!J$3:J$239,Export!$B$3:$B$239,DATA!$B98,Export!$C$3:$C$239,DATA!$C98)</f>
        <v>933</v>
      </c>
      <c r="K98">
        <f>SUMIFS(Export!K$3:K$239,Export!$B$3:$B$239,DATA!$B98,Export!$C$3:$C$239,DATA!$C98)</f>
        <v>57</v>
      </c>
      <c r="L98">
        <f>SUMIFS(Export!L$3:L$239,Export!$B$3:$B$239,DATA!$B98,Export!$C$3:$C$239,DATA!$C98)</f>
        <v>301</v>
      </c>
      <c r="M98">
        <f>SUMIFS(Export!M$3:M$239,Export!$B$3:$B$239,DATA!$B98,Export!$C$3:$C$239,DATA!$C98)</f>
        <v>21</v>
      </c>
      <c r="N98">
        <f>SUMIFS(Export!N$3:N$239,Export!$B$3:$B$239,DATA!$B98,Export!$C$3:$C$239,DATA!$C98)</f>
        <v>152</v>
      </c>
      <c r="O98">
        <f>SUMIFS(Export!O$3:O$239,Export!$B$3:$B$239,DATA!$B98,Export!$C$3:$C$239,DATA!$C98)</f>
        <v>17</v>
      </c>
      <c r="P98">
        <f>SUMIFS(Export!P$3:P$239,Export!$B$3:$B$239,DATA!$B98,Export!$C$3:$C$239,DATA!$C98)</f>
        <v>385</v>
      </c>
    </row>
    <row r="99" spans="1:16" x14ac:dyDescent="0.25">
      <c r="A99" t="s">
        <v>91</v>
      </c>
      <c r="B99" t="s">
        <v>119</v>
      </c>
      <c r="C99">
        <v>5</v>
      </c>
      <c r="D99">
        <f>SUMIFS(Export!D$3:D$239,Export!$B$3:$B$239,DATA!$B99,Export!$C$3:$C$239,DATA!$C99)</f>
        <v>1350</v>
      </c>
      <c r="E99">
        <f>SUMIFS(Export!E$3:E$239,Export!$B$3:$B$239,DATA!$B99,Export!$C$3:$C$239,DATA!$C99)</f>
        <v>823</v>
      </c>
      <c r="F99">
        <f>SUMIFS(Export!F$3:F$239,Export!$B$3:$B$239,DATA!$B99,Export!$C$3:$C$239,DATA!$C99)</f>
        <v>527</v>
      </c>
      <c r="G99">
        <f>SUMIFS(Export!G$3:G$239,Export!$B$3:$B$239,DATA!$B99,Export!$C$3:$C$239,DATA!$C99)</f>
        <v>0</v>
      </c>
      <c r="H99">
        <f>SUMIFS(Export!H$3:H$239,Export!$B$3:$B$239,DATA!$B99,Export!$C$3:$C$239,DATA!$C99)</f>
        <v>8</v>
      </c>
      <c r="I99">
        <f>SUMIFS(Export!I$3:I$239,Export!$B$3:$B$239,DATA!$B99,Export!$C$3:$C$239,DATA!$C99)</f>
        <v>6</v>
      </c>
      <c r="J99">
        <f>SUMIFS(Export!J$3:J$239,Export!$B$3:$B$239,DATA!$B99,Export!$C$3:$C$239,DATA!$C99)</f>
        <v>809</v>
      </c>
      <c r="K99">
        <f>SUMIFS(Export!K$3:K$239,Export!$B$3:$B$239,DATA!$B99,Export!$C$3:$C$239,DATA!$C99)</f>
        <v>41</v>
      </c>
      <c r="L99">
        <f>SUMIFS(Export!L$3:L$239,Export!$B$3:$B$239,DATA!$B99,Export!$C$3:$C$239,DATA!$C99)</f>
        <v>286</v>
      </c>
      <c r="M99">
        <f>SUMIFS(Export!M$3:M$239,Export!$B$3:$B$239,DATA!$B99,Export!$C$3:$C$239,DATA!$C99)</f>
        <v>20</v>
      </c>
      <c r="N99">
        <f>SUMIFS(Export!N$3:N$239,Export!$B$3:$B$239,DATA!$B99,Export!$C$3:$C$239,DATA!$C99)</f>
        <v>161</v>
      </c>
      <c r="O99">
        <f>SUMIFS(Export!O$3:O$239,Export!$B$3:$B$239,DATA!$B99,Export!$C$3:$C$239,DATA!$C99)</f>
        <v>15</v>
      </c>
      <c r="P99">
        <f>SUMIFS(Export!P$3:P$239,Export!$B$3:$B$239,DATA!$B99,Export!$C$3:$C$239,DATA!$C99)</f>
        <v>286</v>
      </c>
    </row>
    <row r="100" spans="1:16" x14ac:dyDescent="0.25">
      <c r="A100" t="s">
        <v>91</v>
      </c>
      <c r="B100" t="s">
        <v>119</v>
      </c>
      <c r="C100">
        <v>6</v>
      </c>
      <c r="D100">
        <f>SUMIFS(Export!D$3:D$239,Export!$B$3:$B$239,DATA!$B100,Export!$C$3:$C$239,DATA!$C100)</f>
        <v>1132</v>
      </c>
      <c r="E100">
        <f>SUMIFS(Export!E$3:E$239,Export!$B$3:$B$239,DATA!$B100,Export!$C$3:$C$239,DATA!$C100)</f>
        <v>625</v>
      </c>
      <c r="F100">
        <f>SUMIFS(Export!F$3:F$239,Export!$B$3:$B$239,DATA!$B100,Export!$C$3:$C$239,DATA!$C100)</f>
        <v>507</v>
      </c>
      <c r="G100">
        <f>SUMIFS(Export!G$3:G$239,Export!$B$3:$B$239,DATA!$B100,Export!$C$3:$C$239,DATA!$C100)</f>
        <v>0</v>
      </c>
      <c r="H100">
        <f>SUMIFS(Export!H$3:H$239,Export!$B$3:$B$239,DATA!$B100,Export!$C$3:$C$239,DATA!$C100)</f>
        <v>10</v>
      </c>
      <c r="I100">
        <f>SUMIFS(Export!I$3:I$239,Export!$B$3:$B$239,DATA!$B100,Export!$C$3:$C$239,DATA!$C100)</f>
        <v>14</v>
      </c>
      <c r="J100">
        <f>SUMIFS(Export!J$3:J$239,Export!$B$3:$B$239,DATA!$B100,Export!$C$3:$C$239,DATA!$C100)</f>
        <v>601</v>
      </c>
      <c r="K100">
        <f>SUMIFS(Export!K$3:K$239,Export!$B$3:$B$239,DATA!$B100,Export!$C$3:$C$239,DATA!$C100)</f>
        <v>19</v>
      </c>
      <c r="L100">
        <f>SUMIFS(Export!L$3:L$239,Export!$B$3:$B$239,DATA!$B100,Export!$C$3:$C$239,DATA!$C100)</f>
        <v>283</v>
      </c>
      <c r="M100">
        <f>SUMIFS(Export!M$3:M$239,Export!$B$3:$B$239,DATA!$B100,Export!$C$3:$C$239,DATA!$C100)</f>
        <v>10</v>
      </c>
      <c r="N100">
        <f>SUMIFS(Export!N$3:N$239,Export!$B$3:$B$239,DATA!$B100,Export!$C$3:$C$239,DATA!$C100)</f>
        <v>105</v>
      </c>
      <c r="O100">
        <f>SUMIFS(Export!O$3:O$239,Export!$B$3:$B$239,DATA!$B100,Export!$C$3:$C$239,DATA!$C100)</f>
        <v>8</v>
      </c>
      <c r="P100">
        <f>SUMIFS(Export!P$3:P$239,Export!$B$3:$B$239,DATA!$B100,Export!$C$3:$C$239,DATA!$C100)</f>
        <v>176</v>
      </c>
    </row>
    <row r="101" spans="1:16" x14ac:dyDescent="0.25">
      <c r="A101" t="s">
        <v>91</v>
      </c>
      <c r="B101" t="s">
        <v>119</v>
      </c>
      <c r="C101">
        <v>7</v>
      </c>
      <c r="D101">
        <f>SUMIFS(Export!D$3:D$239,Export!$B$3:$B$239,DATA!$B101,Export!$C$3:$C$239,DATA!$C101)</f>
        <v>1043</v>
      </c>
      <c r="E101">
        <f>SUMIFS(Export!E$3:E$239,Export!$B$3:$B$239,DATA!$B101,Export!$C$3:$C$239,DATA!$C101)</f>
        <v>662</v>
      </c>
      <c r="F101">
        <f>SUMIFS(Export!F$3:F$239,Export!$B$3:$B$239,DATA!$B101,Export!$C$3:$C$239,DATA!$C101)</f>
        <v>381</v>
      </c>
      <c r="G101">
        <f>SUMIFS(Export!G$3:G$239,Export!$B$3:$B$239,DATA!$B101,Export!$C$3:$C$239,DATA!$C101)</f>
        <v>0</v>
      </c>
      <c r="H101">
        <f>SUMIFS(Export!H$3:H$239,Export!$B$3:$B$239,DATA!$B101,Export!$C$3:$C$239,DATA!$C101)</f>
        <v>6</v>
      </c>
      <c r="I101">
        <f>SUMIFS(Export!I$3:I$239,Export!$B$3:$B$239,DATA!$B101,Export!$C$3:$C$239,DATA!$C101)</f>
        <v>2</v>
      </c>
      <c r="J101">
        <f>SUMIFS(Export!J$3:J$239,Export!$B$3:$B$239,DATA!$B101,Export!$C$3:$C$239,DATA!$C101)</f>
        <v>654</v>
      </c>
      <c r="K101">
        <f>SUMIFS(Export!K$3:K$239,Export!$B$3:$B$239,DATA!$B101,Export!$C$3:$C$239,DATA!$C101)</f>
        <v>6</v>
      </c>
      <c r="L101">
        <f>SUMIFS(Export!L$3:L$239,Export!$B$3:$B$239,DATA!$B101,Export!$C$3:$C$239,DATA!$C101)</f>
        <v>359</v>
      </c>
      <c r="M101">
        <f>SUMIFS(Export!M$3:M$239,Export!$B$3:$B$239,DATA!$B101,Export!$C$3:$C$239,DATA!$C101)</f>
        <v>13</v>
      </c>
      <c r="N101">
        <f>SUMIFS(Export!N$3:N$239,Export!$B$3:$B$239,DATA!$B101,Export!$C$3:$C$239,DATA!$C101)</f>
        <v>145</v>
      </c>
      <c r="O101">
        <f>SUMIFS(Export!O$3:O$239,Export!$B$3:$B$239,DATA!$B101,Export!$C$3:$C$239,DATA!$C101)</f>
        <v>3</v>
      </c>
      <c r="P101">
        <f>SUMIFS(Export!P$3:P$239,Export!$B$3:$B$239,DATA!$B101,Export!$C$3:$C$239,DATA!$C101)</f>
        <v>128</v>
      </c>
    </row>
    <row r="102" spans="1:16" x14ac:dyDescent="0.25">
      <c r="A102" t="s">
        <v>91</v>
      </c>
      <c r="B102" t="s">
        <v>119</v>
      </c>
      <c r="C102">
        <v>8</v>
      </c>
      <c r="D102">
        <f>SUMIFS(Export!D$3:D$239,Export!$B$3:$B$239,DATA!$B102,Export!$C$3:$C$239,DATA!$C102)</f>
        <v>1093</v>
      </c>
      <c r="E102">
        <f>SUMIFS(Export!E$3:E$239,Export!$B$3:$B$239,DATA!$B102,Export!$C$3:$C$239,DATA!$C102)</f>
        <v>705</v>
      </c>
      <c r="F102">
        <f>SUMIFS(Export!F$3:F$239,Export!$B$3:$B$239,DATA!$B102,Export!$C$3:$C$239,DATA!$C102)</f>
        <v>388</v>
      </c>
      <c r="G102">
        <f>SUMIFS(Export!G$3:G$239,Export!$B$3:$B$239,DATA!$B102,Export!$C$3:$C$239,DATA!$C102)</f>
        <v>0</v>
      </c>
      <c r="H102">
        <f>SUMIFS(Export!H$3:H$239,Export!$B$3:$B$239,DATA!$B102,Export!$C$3:$C$239,DATA!$C102)</f>
        <v>8</v>
      </c>
      <c r="I102">
        <f>SUMIFS(Export!I$3:I$239,Export!$B$3:$B$239,DATA!$B102,Export!$C$3:$C$239,DATA!$C102)</f>
        <v>3</v>
      </c>
      <c r="J102">
        <f>SUMIFS(Export!J$3:J$239,Export!$B$3:$B$239,DATA!$B102,Export!$C$3:$C$239,DATA!$C102)</f>
        <v>694</v>
      </c>
      <c r="K102">
        <f>SUMIFS(Export!K$3:K$239,Export!$B$3:$B$239,DATA!$B102,Export!$C$3:$C$239,DATA!$C102)</f>
        <v>9</v>
      </c>
      <c r="L102">
        <f>SUMIFS(Export!L$3:L$239,Export!$B$3:$B$239,DATA!$B102,Export!$C$3:$C$239,DATA!$C102)</f>
        <v>418</v>
      </c>
      <c r="M102">
        <f>SUMIFS(Export!M$3:M$239,Export!$B$3:$B$239,DATA!$B102,Export!$C$3:$C$239,DATA!$C102)</f>
        <v>10</v>
      </c>
      <c r="N102">
        <f>SUMIFS(Export!N$3:N$239,Export!$B$3:$B$239,DATA!$B102,Export!$C$3:$C$239,DATA!$C102)</f>
        <v>117</v>
      </c>
      <c r="O102">
        <f>SUMIFS(Export!O$3:O$239,Export!$B$3:$B$239,DATA!$B102,Export!$C$3:$C$239,DATA!$C102)</f>
        <v>7</v>
      </c>
      <c r="P102">
        <f>SUMIFS(Export!P$3:P$239,Export!$B$3:$B$239,DATA!$B102,Export!$C$3:$C$239,DATA!$C102)</f>
        <v>133</v>
      </c>
    </row>
    <row r="103" spans="1:16" x14ac:dyDescent="0.25">
      <c r="A103" t="s">
        <v>91</v>
      </c>
      <c r="B103" t="s">
        <v>119</v>
      </c>
      <c r="C103">
        <v>9</v>
      </c>
      <c r="D103">
        <f>SUMIFS(Export!D$3:D$239,Export!$B$3:$B$239,DATA!$B103,Export!$C$3:$C$239,DATA!$C103)</f>
        <v>1000</v>
      </c>
      <c r="E103">
        <f>SUMIFS(Export!E$3:E$239,Export!$B$3:$B$239,DATA!$B103,Export!$C$3:$C$239,DATA!$C103)</f>
        <v>554</v>
      </c>
      <c r="F103">
        <f>SUMIFS(Export!F$3:F$239,Export!$B$3:$B$239,DATA!$B103,Export!$C$3:$C$239,DATA!$C103)</f>
        <v>446</v>
      </c>
      <c r="G103">
        <f>SUMIFS(Export!G$3:G$239,Export!$B$3:$B$239,DATA!$B103,Export!$C$3:$C$239,DATA!$C103)</f>
        <v>0</v>
      </c>
      <c r="H103">
        <f>SUMIFS(Export!H$3:H$239,Export!$B$3:$B$239,DATA!$B103,Export!$C$3:$C$239,DATA!$C103)</f>
        <v>6</v>
      </c>
      <c r="I103">
        <f>SUMIFS(Export!I$3:I$239,Export!$B$3:$B$239,DATA!$B103,Export!$C$3:$C$239,DATA!$C103)</f>
        <v>0</v>
      </c>
      <c r="J103">
        <f>SUMIFS(Export!J$3:J$239,Export!$B$3:$B$239,DATA!$B103,Export!$C$3:$C$239,DATA!$C103)</f>
        <v>548</v>
      </c>
      <c r="K103">
        <f>SUMIFS(Export!K$3:K$239,Export!$B$3:$B$239,DATA!$B103,Export!$C$3:$C$239,DATA!$C103)</f>
        <v>13</v>
      </c>
      <c r="L103">
        <f>SUMIFS(Export!L$3:L$239,Export!$B$3:$B$239,DATA!$B103,Export!$C$3:$C$239,DATA!$C103)</f>
        <v>290</v>
      </c>
      <c r="M103">
        <f>SUMIFS(Export!M$3:M$239,Export!$B$3:$B$239,DATA!$B103,Export!$C$3:$C$239,DATA!$C103)</f>
        <v>15</v>
      </c>
      <c r="N103">
        <f>SUMIFS(Export!N$3:N$239,Export!$B$3:$B$239,DATA!$B103,Export!$C$3:$C$239,DATA!$C103)</f>
        <v>105</v>
      </c>
      <c r="O103">
        <f>SUMIFS(Export!O$3:O$239,Export!$B$3:$B$239,DATA!$B103,Export!$C$3:$C$239,DATA!$C103)</f>
        <v>4</v>
      </c>
      <c r="P103">
        <f>SUMIFS(Export!P$3:P$239,Export!$B$3:$B$239,DATA!$B103,Export!$C$3:$C$239,DATA!$C103)</f>
        <v>121</v>
      </c>
    </row>
    <row r="104" spans="1:16" x14ac:dyDescent="0.25">
      <c r="A104" t="s">
        <v>91</v>
      </c>
      <c r="B104" t="s">
        <v>119</v>
      </c>
      <c r="C104">
        <v>10</v>
      </c>
      <c r="D104">
        <f>SUMIFS(Export!D$3:D$239,Export!$B$3:$B$239,DATA!$B104,Export!$C$3:$C$239,DATA!$C104)</f>
        <v>1344</v>
      </c>
      <c r="E104">
        <f>SUMIFS(Export!E$3:E$239,Export!$B$3:$B$239,DATA!$B104,Export!$C$3:$C$239,DATA!$C104)</f>
        <v>767</v>
      </c>
      <c r="F104">
        <f>SUMIFS(Export!F$3:F$239,Export!$B$3:$B$239,DATA!$B104,Export!$C$3:$C$239,DATA!$C104)</f>
        <v>577</v>
      </c>
      <c r="G104">
        <f>SUMIFS(Export!G$3:G$239,Export!$B$3:$B$239,DATA!$B104,Export!$C$3:$C$239,DATA!$C104)</f>
        <v>0</v>
      </c>
      <c r="H104">
        <f>SUMIFS(Export!H$3:H$239,Export!$B$3:$B$239,DATA!$B104,Export!$C$3:$C$239,DATA!$C104)</f>
        <v>10</v>
      </c>
      <c r="I104">
        <f>SUMIFS(Export!I$3:I$239,Export!$B$3:$B$239,DATA!$B104,Export!$C$3:$C$239,DATA!$C104)</f>
        <v>7</v>
      </c>
      <c r="J104">
        <f>SUMIFS(Export!J$3:J$239,Export!$B$3:$B$239,DATA!$B104,Export!$C$3:$C$239,DATA!$C104)</f>
        <v>750</v>
      </c>
      <c r="K104">
        <f>SUMIFS(Export!K$3:K$239,Export!$B$3:$B$239,DATA!$B104,Export!$C$3:$C$239,DATA!$C104)</f>
        <v>29</v>
      </c>
      <c r="L104">
        <f>SUMIFS(Export!L$3:L$239,Export!$B$3:$B$239,DATA!$B104,Export!$C$3:$C$239,DATA!$C104)</f>
        <v>296</v>
      </c>
      <c r="M104">
        <f>SUMIFS(Export!M$3:M$239,Export!$B$3:$B$239,DATA!$B104,Export!$C$3:$C$239,DATA!$C104)</f>
        <v>14</v>
      </c>
      <c r="N104">
        <f>SUMIFS(Export!N$3:N$239,Export!$B$3:$B$239,DATA!$B104,Export!$C$3:$C$239,DATA!$C104)</f>
        <v>131</v>
      </c>
      <c r="O104">
        <f>SUMIFS(Export!O$3:O$239,Export!$B$3:$B$239,DATA!$B104,Export!$C$3:$C$239,DATA!$C104)</f>
        <v>13</v>
      </c>
      <c r="P104">
        <f>SUMIFS(Export!P$3:P$239,Export!$B$3:$B$239,DATA!$B104,Export!$C$3:$C$239,DATA!$C104)</f>
        <v>267</v>
      </c>
    </row>
    <row r="105" spans="1:16" x14ac:dyDescent="0.25">
      <c r="A105" t="s">
        <v>91</v>
      </c>
      <c r="B105" t="s">
        <v>119</v>
      </c>
      <c r="C105">
        <v>11</v>
      </c>
      <c r="D105">
        <f>SUMIFS(Export!D$3:D$239,Export!$B$3:$B$239,DATA!$B105,Export!$C$3:$C$239,DATA!$C105)</f>
        <v>1515</v>
      </c>
      <c r="E105">
        <f>SUMIFS(Export!E$3:E$239,Export!$B$3:$B$239,DATA!$B105,Export!$C$3:$C$239,DATA!$C105)</f>
        <v>860</v>
      </c>
      <c r="F105">
        <f>SUMIFS(Export!F$3:F$239,Export!$B$3:$B$239,DATA!$B105,Export!$C$3:$C$239,DATA!$C105)</f>
        <v>655</v>
      </c>
      <c r="G105">
        <f>SUMIFS(Export!G$3:G$239,Export!$B$3:$B$239,DATA!$B105,Export!$C$3:$C$239,DATA!$C105)</f>
        <v>0</v>
      </c>
      <c r="H105">
        <f>SUMIFS(Export!H$3:H$239,Export!$B$3:$B$239,DATA!$B105,Export!$C$3:$C$239,DATA!$C105)</f>
        <v>13</v>
      </c>
      <c r="I105">
        <f>SUMIFS(Export!I$3:I$239,Export!$B$3:$B$239,DATA!$B105,Export!$C$3:$C$239,DATA!$C105)</f>
        <v>6</v>
      </c>
      <c r="J105">
        <f>SUMIFS(Export!J$3:J$239,Export!$B$3:$B$239,DATA!$B105,Export!$C$3:$C$239,DATA!$C105)</f>
        <v>841</v>
      </c>
      <c r="K105">
        <f>SUMIFS(Export!K$3:K$239,Export!$B$3:$B$239,DATA!$B105,Export!$C$3:$C$239,DATA!$C105)</f>
        <v>26</v>
      </c>
      <c r="L105">
        <f>SUMIFS(Export!L$3:L$239,Export!$B$3:$B$239,DATA!$B105,Export!$C$3:$C$239,DATA!$C105)</f>
        <v>397</v>
      </c>
      <c r="M105">
        <f>SUMIFS(Export!M$3:M$239,Export!$B$3:$B$239,DATA!$B105,Export!$C$3:$C$239,DATA!$C105)</f>
        <v>9</v>
      </c>
      <c r="N105">
        <f>SUMIFS(Export!N$3:N$239,Export!$B$3:$B$239,DATA!$B105,Export!$C$3:$C$239,DATA!$C105)</f>
        <v>176</v>
      </c>
      <c r="O105">
        <f>SUMIFS(Export!O$3:O$239,Export!$B$3:$B$239,DATA!$B105,Export!$C$3:$C$239,DATA!$C105)</f>
        <v>10</v>
      </c>
      <c r="P105">
        <f>SUMIFS(Export!P$3:P$239,Export!$B$3:$B$239,DATA!$B105,Export!$C$3:$C$239,DATA!$C105)</f>
        <v>223</v>
      </c>
    </row>
    <row r="106" spans="1:16" x14ac:dyDescent="0.25">
      <c r="A106" t="s">
        <v>91</v>
      </c>
      <c r="B106" t="s">
        <v>119</v>
      </c>
      <c r="C106">
        <v>12</v>
      </c>
      <c r="D106">
        <f>SUMIFS(Export!D$3:D$239,Export!$B$3:$B$239,DATA!$B106,Export!$C$3:$C$239,DATA!$C106)</f>
        <v>1771</v>
      </c>
      <c r="E106">
        <f>SUMIFS(Export!E$3:E$239,Export!$B$3:$B$239,DATA!$B106,Export!$C$3:$C$239,DATA!$C106)</f>
        <v>1023</v>
      </c>
      <c r="F106">
        <f>SUMIFS(Export!F$3:F$239,Export!$B$3:$B$239,DATA!$B106,Export!$C$3:$C$239,DATA!$C106)</f>
        <v>748</v>
      </c>
      <c r="G106">
        <f>SUMIFS(Export!G$3:G$239,Export!$B$3:$B$239,DATA!$B106,Export!$C$3:$C$239,DATA!$C106)</f>
        <v>0</v>
      </c>
      <c r="H106">
        <f>SUMIFS(Export!H$3:H$239,Export!$B$3:$B$239,DATA!$B106,Export!$C$3:$C$239,DATA!$C106)</f>
        <v>12</v>
      </c>
      <c r="I106">
        <f>SUMIFS(Export!I$3:I$239,Export!$B$3:$B$239,DATA!$B106,Export!$C$3:$C$239,DATA!$C106)</f>
        <v>10</v>
      </c>
      <c r="J106">
        <f>SUMIFS(Export!J$3:J$239,Export!$B$3:$B$239,DATA!$B106,Export!$C$3:$C$239,DATA!$C106)</f>
        <v>1001</v>
      </c>
      <c r="K106">
        <f>SUMIFS(Export!K$3:K$239,Export!$B$3:$B$239,DATA!$B106,Export!$C$3:$C$239,DATA!$C106)</f>
        <v>28</v>
      </c>
      <c r="L106">
        <f>SUMIFS(Export!L$3:L$239,Export!$B$3:$B$239,DATA!$B106,Export!$C$3:$C$239,DATA!$C106)</f>
        <v>467</v>
      </c>
      <c r="M106">
        <f>SUMIFS(Export!M$3:M$239,Export!$B$3:$B$239,DATA!$B106,Export!$C$3:$C$239,DATA!$C106)</f>
        <v>16</v>
      </c>
      <c r="N106">
        <f>SUMIFS(Export!N$3:N$239,Export!$B$3:$B$239,DATA!$B106,Export!$C$3:$C$239,DATA!$C106)</f>
        <v>219</v>
      </c>
      <c r="O106">
        <f>SUMIFS(Export!O$3:O$239,Export!$B$3:$B$239,DATA!$B106,Export!$C$3:$C$239,DATA!$C106)</f>
        <v>16</v>
      </c>
      <c r="P106">
        <f>SUMIFS(Export!P$3:P$239,Export!$B$3:$B$239,DATA!$B106,Export!$C$3:$C$239,DATA!$C106)</f>
        <v>255</v>
      </c>
    </row>
    <row r="107" spans="1:16" x14ac:dyDescent="0.25">
      <c r="A107" t="s">
        <v>91</v>
      </c>
      <c r="B107" t="s">
        <v>119</v>
      </c>
      <c r="C107">
        <v>13</v>
      </c>
      <c r="D107">
        <f>SUMIFS(Export!D$3:D$239,Export!$B$3:$B$239,DATA!$B107,Export!$C$3:$C$239,DATA!$C107)</f>
        <v>1403</v>
      </c>
      <c r="E107">
        <f>SUMIFS(Export!E$3:E$239,Export!$B$3:$B$239,DATA!$B107,Export!$C$3:$C$239,DATA!$C107)</f>
        <v>842</v>
      </c>
      <c r="F107">
        <f>SUMIFS(Export!F$3:F$239,Export!$B$3:$B$239,DATA!$B107,Export!$C$3:$C$239,DATA!$C107)</f>
        <v>561</v>
      </c>
      <c r="G107">
        <f>SUMIFS(Export!G$3:G$239,Export!$B$3:$B$239,DATA!$B107,Export!$C$3:$C$239,DATA!$C107)</f>
        <v>0</v>
      </c>
      <c r="H107">
        <f>SUMIFS(Export!H$3:H$239,Export!$B$3:$B$239,DATA!$B107,Export!$C$3:$C$239,DATA!$C107)</f>
        <v>5</v>
      </c>
      <c r="I107">
        <f>SUMIFS(Export!I$3:I$239,Export!$B$3:$B$239,DATA!$B107,Export!$C$3:$C$239,DATA!$C107)</f>
        <v>7</v>
      </c>
      <c r="J107">
        <f>SUMIFS(Export!J$3:J$239,Export!$B$3:$B$239,DATA!$B107,Export!$C$3:$C$239,DATA!$C107)</f>
        <v>830</v>
      </c>
      <c r="K107">
        <f>SUMIFS(Export!K$3:K$239,Export!$B$3:$B$239,DATA!$B107,Export!$C$3:$C$239,DATA!$C107)</f>
        <v>21</v>
      </c>
      <c r="L107">
        <f>SUMIFS(Export!L$3:L$239,Export!$B$3:$B$239,DATA!$B107,Export!$C$3:$C$239,DATA!$C107)</f>
        <v>359</v>
      </c>
      <c r="M107">
        <f>SUMIFS(Export!M$3:M$239,Export!$B$3:$B$239,DATA!$B107,Export!$C$3:$C$239,DATA!$C107)</f>
        <v>5</v>
      </c>
      <c r="N107">
        <f>SUMIFS(Export!N$3:N$239,Export!$B$3:$B$239,DATA!$B107,Export!$C$3:$C$239,DATA!$C107)</f>
        <v>241</v>
      </c>
      <c r="O107">
        <f>SUMIFS(Export!O$3:O$239,Export!$B$3:$B$239,DATA!$B107,Export!$C$3:$C$239,DATA!$C107)</f>
        <v>4</v>
      </c>
      <c r="P107">
        <f>SUMIFS(Export!P$3:P$239,Export!$B$3:$B$239,DATA!$B107,Export!$C$3:$C$239,DATA!$C107)</f>
        <v>200</v>
      </c>
    </row>
    <row r="108" spans="1:16" x14ac:dyDescent="0.25">
      <c r="A108" t="s">
        <v>91</v>
      </c>
      <c r="B108" t="s">
        <v>119</v>
      </c>
      <c r="C108">
        <v>14</v>
      </c>
      <c r="D108">
        <f>SUMIFS(Export!D$3:D$239,Export!$B$3:$B$239,DATA!$B108,Export!$C$3:$C$239,DATA!$C108)</f>
        <v>1659</v>
      </c>
      <c r="E108">
        <f>SUMIFS(Export!E$3:E$239,Export!$B$3:$B$239,DATA!$B108,Export!$C$3:$C$239,DATA!$C108)</f>
        <v>955</v>
      </c>
      <c r="F108">
        <f>SUMIFS(Export!F$3:F$239,Export!$B$3:$B$239,DATA!$B108,Export!$C$3:$C$239,DATA!$C108)</f>
        <v>704</v>
      </c>
      <c r="G108">
        <f>SUMIFS(Export!G$3:G$239,Export!$B$3:$B$239,DATA!$B108,Export!$C$3:$C$239,DATA!$C108)</f>
        <v>0</v>
      </c>
      <c r="H108">
        <f>SUMIFS(Export!H$3:H$239,Export!$B$3:$B$239,DATA!$B108,Export!$C$3:$C$239,DATA!$C108)</f>
        <v>3</v>
      </c>
      <c r="I108">
        <f>SUMIFS(Export!I$3:I$239,Export!$B$3:$B$239,DATA!$B108,Export!$C$3:$C$239,DATA!$C108)</f>
        <v>10</v>
      </c>
      <c r="J108">
        <f>SUMIFS(Export!J$3:J$239,Export!$B$3:$B$239,DATA!$B108,Export!$C$3:$C$239,DATA!$C108)</f>
        <v>942</v>
      </c>
      <c r="K108">
        <f>SUMIFS(Export!K$3:K$239,Export!$B$3:$B$239,DATA!$B108,Export!$C$3:$C$239,DATA!$C108)</f>
        <v>32</v>
      </c>
      <c r="L108">
        <f>SUMIFS(Export!L$3:L$239,Export!$B$3:$B$239,DATA!$B108,Export!$C$3:$C$239,DATA!$C108)</f>
        <v>429</v>
      </c>
      <c r="M108">
        <f>SUMIFS(Export!M$3:M$239,Export!$B$3:$B$239,DATA!$B108,Export!$C$3:$C$239,DATA!$C108)</f>
        <v>21</v>
      </c>
      <c r="N108">
        <f>SUMIFS(Export!N$3:N$239,Export!$B$3:$B$239,DATA!$B108,Export!$C$3:$C$239,DATA!$C108)</f>
        <v>147</v>
      </c>
      <c r="O108">
        <f>SUMIFS(Export!O$3:O$239,Export!$B$3:$B$239,DATA!$B108,Export!$C$3:$C$239,DATA!$C108)</f>
        <v>8</v>
      </c>
      <c r="P108">
        <f>SUMIFS(Export!P$3:P$239,Export!$B$3:$B$239,DATA!$B108,Export!$C$3:$C$239,DATA!$C108)</f>
        <v>305</v>
      </c>
    </row>
    <row r="109" spans="1:16" x14ac:dyDescent="0.25">
      <c r="A109" t="s">
        <v>91</v>
      </c>
      <c r="B109" t="s">
        <v>13</v>
      </c>
      <c r="C109">
        <v>1</v>
      </c>
      <c r="D109">
        <f>SUMIFS(Export!D$3:D$239,Export!$B$3:$B$239,DATA!$B109,Export!$C$3:$C$239,DATA!$C109)</f>
        <v>1227</v>
      </c>
      <c r="E109">
        <f>SUMIFS(Export!E$3:E$239,Export!$B$3:$B$239,DATA!$B109,Export!$C$3:$C$239,DATA!$C109)</f>
        <v>651</v>
      </c>
      <c r="F109">
        <f>SUMIFS(Export!F$3:F$239,Export!$B$3:$B$239,DATA!$B109,Export!$C$3:$C$239,DATA!$C109)</f>
        <v>576</v>
      </c>
      <c r="G109">
        <f>SUMIFS(Export!G$3:G$239,Export!$B$3:$B$239,DATA!$B109,Export!$C$3:$C$239,DATA!$C109)</f>
        <v>0</v>
      </c>
      <c r="H109">
        <f>SUMIFS(Export!H$3:H$239,Export!$B$3:$B$239,DATA!$B109,Export!$C$3:$C$239,DATA!$C109)</f>
        <v>11</v>
      </c>
      <c r="I109">
        <f>SUMIFS(Export!I$3:I$239,Export!$B$3:$B$239,DATA!$B109,Export!$C$3:$C$239,DATA!$C109)</f>
        <v>4</v>
      </c>
      <c r="J109">
        <f>SUMIFS(Export!J$3:J$239,Export!$B$3:$B$239,DATA!$B109,Export!$C$3:$C$239,DATA!$C109)</f>
        <v>636</v>
      </c>
      <c r="K109">
        <f>SUMIFS(Export!K$3:K$239,Export!$B$3:$B$239,DATA!$B109,Export!$C$3:$C$239,DATA!$C109)</f>
        <v>23</v>
      </c>
      <c r="L109">
        <f>SUMIFS(Export!L$3:L$239,Export!$B$3:$B$239,DATA!$B109,Export!$C$3:$C$239,DATA!$C109)</f>
        <v>113</v>
      </c>
      <c r="M109">
        <f>SUMIFS(Export!M$3:M$239,Export!$B$3:$B$239,DATA!$B109,Export!$C$3:$C$239,DATA!$C109)</f>
        <v>26</v>
      </c>
      <c r="N109">
        <f>SUMIFS(Export!N$3:N$239,Export!$B$3:$B$239,DATA!$B109,Export!$C$3:$C$239,DATA!$C109)</f>
        <v>155</v>
      </c>
      <c r="O109">
        <f>SUMIFS(Export!O$3:O$239,Export!$B$3:$B$239,DATA!$B109,Export!$C$3:$C$239,DATA!$C109)</f>
        <v>18</v>
      </c>
      <c r="P109">
        <f>SUMIFS(Export!P$3:P$239,Export!$B$3:$B$239,DATA!$B109,Export!$C$3:$C$239,DATA!$C109)</f>
        <v>301</v>
      </c>
    </row>
    <row r="110" spans="1:16" x14ac:dyDescent="0.25">
      <c r="A110" t="s">
        <v>91</v>
      </c>
      <c r="B110" t="s">
        <v>13</v>
      </c>
      <c r="C110">
        <v>2</v>
      </c>
      <c r="D110">
        <f>SUMIFS(Export!D$3:D$239,Export!$B$3:$B$239,DATA!$B110,Export!$C$3:$C$239,DATA!$C110)</f>
        <v>1051</v>
      </c>
      <c r="E110">
        <f>SUMIFS(Export!E$3:E$239,Export!$B$3:$B$239,DATA!$B110,Export!$C$3:$C$239,DATA!$C110)</f>
        <v>658</v>
      </c>
      <c r="F110">
        <f>SUMIFS(Export!F$3:F$239,Export!$B$3:$B$239,DATA!$B110,Export!$C$3:$C$239,DATA!$C110)</f>
        <v>393</v>
      </c>
      <c r="G110">
        <f>SUMIFS(Export!G$3:G$239,Export!$B$3:$B$239,DATA!$B110,Export!$C$3:$C$239,DATA!$C110)</f>
        <v>0</v>
      </c>
      <c r="H110">
        <f>SUMIFS(Export!H$3:H$239,Export!$B$3:$B$239,DATA!$B110,Export!$C$3:$C$239,DATA!$C110)</f>
        <v>4</v>
      </c>
      <c r="I110">
        <f>SUMIFS(Export!I$3:I$239,Export!$B$3:$B$239,DATA!$B110,Export!$C$3:$C$239,DATA!$C110)</f>
        <v>5</v>
      </c>
      <c r="J110">
        <f>SUMIFS(Export!J$3:J$239,Export!$B$3:$B$239,DATA!$B110,Export!$C$3:$C$239,DATA!$C110)</f>
        <v>649</v>
      </c>
      <c r="K110">
        <f>SUMIFS(Export!K$3:K$239,Export!$B$3:$B$239,DATA!$B110,Export!$C$3:$C$239,DATA!$C110)</f>
        <v>21</v>
      </c>
      <c r="L110">
        <f>SUMIFS(Export!L$3:L$239,Export!$B$3:$B$239,DATA!$B110,Export!$C$3:$C$239,DATA!$C110)</f>
        <v>203</v>
      </c>
      <c r="M110">
        <f>SUMIFS(Export!M$3:M$239,Export!$B$3:$B$239,DATA!$B110,Export!$C$3:$C$239,DATA!$C110)</f>
        <v>10</v>
      </c>
      <c r="N110">
        <f>SUMIFS(Export!N$3:N$239,Export!$B$3:$B$239,DATA!$B110,Export!$C$3:$C$239,DATA!$C110)</f>
        <v>186</v>
      </c>
      <c r="O110">
        <f>SUMIFS(Export!O$3:O$239,Export!$B$3:$B$239,DATA!$B110,Export!$C$3:$C$239,DATA!$C110)</f>
        <v>11</v>
      </c>
      <c r="P110">
        <f>SUMIFS(Export!P$3:P$239,Export!$B$3:$B$239,DATA!$B110,Export!$C$3:$C$239,DATA!$C110)</f>
        <v>218</v>
      </c>
    </row>
    <row r="111" spans="1:16" x14ac:dyDescent="0.25">
      <c r="A111" t="s">
        <v>91</v>
      </c>
      <c r="B111" t="s">
        <v>13</v>
      </c>
      <c r="C111">
        <v>3</v>
      </c>
      <c r="D111">
        <f>SUMIFS(Export!D$3:D$239,Export!$B$3:$B$239,DATA!$B111,Export!$C$3:$C$239,DATA!$C111)</f>
        <v>1197</v>
      </c>
      <c r="E111">
        <f>SUMIFS(Export!E$3:E$239,Export!$B$3:$B$239,DATA!$B111,Export!$C$3:$C$239,DATA!$C111)</f>
        <v>694</v>
      </c>
      <c r="F111">
        <f>SUMIFS(Export!F$3:F$239,Export!$B$3:$B$239,DATA!$B111,Export!$C$3:$C$239,DATA!$C111)</f>
        <v>503</v>
      </c>
      <c r="G111">
        <f>SUMIFS(Export!G$3:G$239,Export!$B$3:$B$239,DATA!$B111,Export!$C$3:$C$239,DATA!$C111)</f>
        <v>0</v>
      </c>
      <c r="H111">
        <f>SUMIFS(Export!H$3:H$239,Export!$B$3:$B$239,DATA!$B111,Export!$C$3:$C$239,DATA!$C111)</f>
        <v>4</v>
      </c>
      <c r="I111">
        <f>SUMIFS(Export!I$3:I$239,Export!$B$3:$B$239,DATA!$B111,Export!$C$3:$C$239,DATA!$C111)</f>
        <v>15</v>
      </c>
      <c r="J111">
        <f>SUMIFS(Export!J$3:J$239,Export!$B$3:$B$239,DATA!$B111,Export!$C$3:$C$239,DATA!$C111)</f>
        <v>675</v>
      </c>
      <c r="K111">
        <f>SUMIFS(Export!K$3:K$239,Export!$B$3:$B$239,DATA!$B111,Export!$C$3:$C$239,DATA!$C111)</f>
        <v>44</v>
      </c>
      <c r="L111">
        <f>SUMIFS(Export!L$3:L$239,Export!$B$3:$B$239,DATA!$B111,Export!$C$3:$C$239,DATA!$C111)</f>
        <v>204</v>
      </c>
      <c r="M111">
        <f>SUMIFS(Export!M$3:M$239,Export!$B$3:$B$239,DATA!$B111,Export!$C$3:$C$239,DATA!$C111)</f>
        <v>22</v>
      </c>
      <c r="N111">
        <f>SUMIFS(Export!N$3:N$239,Export!$B$3:$B$239,DATA!$B111,Export!$C$3:$C$239,DATA!$C111)</f>
        <v>132</v>
      </c>
      <c r="O111">
        <f>SUMIFS(Export!O$3:O$239,Export!$B$3:$B$239,DATA!$B111,Export!$C$3:$C$239,DATA!$C111)</f>
        <v>18</v>
      </c>
      <c r="P111">
        <f>SUMIFS(Export!P$3:P$239,Export!$B$3:$B$239,DATA!$B111,Export!$C$3:$C$239,DATA!$C111)</f>
        <v>255</v>
      </c>
    </row>
    <row r="112" spans="1:16" x14ac:dyDescent="0.25">
      <c r="A112" t="s">
        <v>91</v>
      </c>
      <c r="B112" t="s">
        <v>13</v>
      </c>
      <c r="C112">
        <v>4</v>
      </c>
      <c r="D112">
        <f>SUMIFS(Export!D$3:D$239,Export!$B$3:$B$239,DATA!$B112,Export!$C$3:$C$239,DATA!$C112)</f>
        <v>1081</v>
      </c>
      <c r="E112">
        <f>SUMIFS(Export!E$3:E$239,Export!$B$3:$B$239,DATA!$B112,Export!$C$3:$C$239,DATA!$C112)</f>
        <v>639</v>
      </c>
      <c r="F112">
        <f>SUMIFS(Export!F$3:F$239,Export!$B$3:$B$239,DATA!$B112,Export!$C$3:$C$239,DATA!$C112)</f>
        <v>442</v>
      </c>
      <c r="G112">
        <f>SUMIFS(Export!G$3:G$239,Export!$B$3:$B$239,DATA!$B112,Export!$C$3:$C$239,DATA!$C112)</f>
        <v>0</v>
      </c>
      <c r="H112">
        <f>SUMIFS(Export!H$3:H$239,Export!$B$3:$B$239,DATA!$B112,Export!$C$3:$C$239,DATA!$C112)</f>
        <v>6</v>
      </c>
      <c r="I112">
        <f>SUMIFS(Export!I$3:I$239,Export!$B$3:$B$239,DATA!$B112,Export!$C$3:$C$239,DATA!$C112)</f>
        <v>1</v>
      </c>
      <c r="J112">
        <f>SUMIFS(Export!J$3:J$239,Export!$B$3:$B$239,DATA!$B112,Export!$C$3:$C$239,DATA!$C112)</f>
        <v>632</v>
      </c>
      <c r="K112">
        <f>SUMIFS(Export!K$3:K$239,Export!$B$3:$B$239,DATA!$B112,Export!$C$3:$C$239,DATA!$C112)</f>
        <v>41</v>
      </c>
      <c r="L112">
        <f>SUMIFS(Export!L$3:L$239,Export!$B$3:$B$239,DATA!$B112,Export!$C$3:$C$239,DATA!$C112)</f>
        <v>52</v>
      </c>
      <c r="M112">
        <f>SUMIFS(Export!M$3:M$239,Export!$B$3:$B$239,DATA!$B112,Export!$C$3:$C$239,DATA!$C112)</f>
        <v>8</v>
      </c>
      <c r="N112">
        <f>SUMIFS(Export!N$3:N$239,Export!$B$3:$B$239,DATA!$B112,Export!$C$3:$C$239,DATA!$C112)</f>
        <v>68</v>
      </c>
      <c r="O112">
        <f>SUMIFS(Export!O$3:O$239,Export!$B$3:$B$239,DATA!$B112,Export!$C$3:$C$239,DATA!$C112)</f>
        <v>9</v>
      </c>
      <c r="P112">
        <f>SUMIFS(Export!P$3:P$239,Export!$B$3:$B$239,DATA!$B112,Export!$C$3:$C$239,DATA!$C112)</f>
        <v>454</v>
      </c>
    </row>
    <row r="113" spans="1:16" x14ac:dyDescent="0.25">
      <c r="A113" t="s">
        <v>91</v>
      </c>
      <c r="B113" t="s">
        <v>13</v>
      </c>
      <c r="C113">
        <v>5</v>
      </c>
      <c r="D113">
        <f>SUMIFS(Export!D$3:D$239,Export!$B$3:$B$239,DATA!$B113,Export!$C$3:$C$239,DATA!$C113)</f>
        <v>1354</v>
      </c>
      <c r="E113">
        <f>SUMIFS(Export!E$3:E$239,Export!$B$3:$B$239,DATA!$B113,Export!$C$3:$C$239,DATA!$C113)</f>
        <v>813</v>
      </c>
      <c r="F113">
        <f>SUMIFS(Export!F$3:F$239,Export!$B$3:$B$239,DATA!$B113,Export!$C$3:$C$239,DATA!$C113)</f>
        <v>541</v>
      </c>
      <c r="G113">
        <f>SUMIFS(Export!G$3:G$239,Export!$B$3:$B$239,DATA!$B113,Export!$C$3:$C$239,DATA!$C113)</f>
        <v>0</v>
      </c>
      <c r="H113">
        <f>SUMIFS(Export!H$3:H$239,Export!$B$3:$B$239,DATA!$B113,Export!$C$3:$C$239,DATA!$C113)</f>
        <v>8</v>
      </c>
      <c r="I113">
        <f>SUMIFS(Export!I$3:I$239,Export!$B$3:$B$239,DATA!$B113,Export!$C$3:$C$239,DATA!$C113)</f>
        <v>9</v>
      </c>
      <c r="J113">
        <f>SUMIFS(Export!J$3:J$239,Export!$B$3:$B$239,DATA!$B113,Export!$C$3:$C$239,DATA!$C113)</f>
        <v>796</v>
      </c>
      <c r="K113">
        <f>SUMIFS(Export!K$3:K$239,Export!$B$3:$B$239,DATA!$B113,Export!$C$3:$C$239,DATA!$C113)</f>
        <v>69</v>
      </c>
      <c r="L113">
        <f>SUMIFS(Export!L$3:L$239,Export!$B$3:$B$239,DATA!$B113,Export!$C$3:$C$239,DATA!$C113)</f>
        <v>65</v>
      </c>
      <c r="M113">
        <f>SUMIFS(Export!M$3:M$239,Export!$B$3:$B$239,DATA!$B113,Export!$C$3:$C$239,DATA!$C113)</f>
        <v>21</v>
      </c>
      <c r="N113">
        <f>SUMIFS(Export!N$3:N$239,Export!$B$3:$B$239,DATA!$B113,Export!$C$3:$C$239,DATA!$C113)</f>
        <v>116</v>
      </c>
      <c r="O113">
        <f>SUMIFS(Export!O$3:O$239,Export!$B$3:$B$239,DATA!$B113,Export!$C$3:$C$239,DATA!$C113)</f>
        <v>23</v>
      </c>
      <c r="P113">
        <f>SUMIFS(Export!P$3:P$239,Export!$B$3:$B$239,DATA!$B113,Export!$C$3:$C$239,DATA!$C113)</f>
        <v>502</v>
      </c>
    </row>
    <row r="114" spans="1:16" x14ac:dyDescent="0.25">
      <c r="A114" t="s">
        <v>91</v>
      </c>
      <c r="B114" t="s">
        <v>13</v>
      </c>
      <c r="C114">
        <v>6</v>
      </c>
      <c r="D114">
        <f>SUMIFS(Export!D$3:D$239,Export!$B$3:$B$239,DATA!$B114,Export!$C$3:$C$239,DATA!$C114)</f>
        <v>1124</v>
      </c>
      <c r="E114">
        <f>SUMIFS(Export!E$3:E$239,Export!$B$3:$B$239,DATA!$B114,Export!$C$3:$C$239,DATA!$C114)</f>
        <v>767</v>
      </c>
      <c r="F114">
        <f>SUMIFS(Export!F$3:F$239,Export!$B$3:$B$239,DATA!$B114,Export!$C$3:$C$239,DATA!$C114)</f>
        <v>357</v>
      </c>
      <c r="G114">
        <f>SUMIFS(Export!G$3:G$239,Export!$B$3:$B$239,DATA!$B114,Export!$C$3:$C$239,DATA!$C114)</f>
        <v>0</v>
      </c>
      <c r="H114">
        <f>SUMIFS(Export!H$3:H$239,Export!$B$3:$B$239,DATA!$B114,Export!$C$3:$C$239,DATA!$C114)</f>
        <v>9</v>
      </c>
      <c r="I114">
        <f>SUMIFS(Export!I$3:I$239,Export!$B$3:$B$239,DATA!$B114,Export!$C$3:$C$239,DATA!$C114)</f>
        <v>12</v>
      </c>
      <c r="J114">
        <f>SUMIFS(Export!J$3:J$239,Export!$B$3:$B$239,DATA!$B114,Export!$C$3:$C$239,DATA!$C114)</f>
        <v>746</v>
      </c>
      <c r="K114">
        <f>SUMIFS(Export!K$3:K$239,Export!$B$3:$B$239,DATA!$B114,Export!$C$3:$C$239,DATA!$C114)</f>
        <v>26</v>
      </c>
      <c r="L114">
        <f>SUMIFS(Export!L$3:L$239,Export!$B$3:$B$239,DATA!$B114,Export!$C$3:$C$239,DATA!$C114)</f>
        <v>274</v>
      </c>
      <c r="M114">
        <f>SUMIFS(Export!M$3:M$239,Export!$B$3:$B$239,DATA!$B114,Export!$C$3:$C$239,DATA!$C114)</f>
        <v>6</v>
      </c>
      <c r="N114">
        <f>SUMIFS(Export!N$3:N$239,Export!$B$3:$B$239,DATA!$B114,Export!$C$3:$C$239,DATA!$C114)</f>
        <v>194</v>
      </c>
      <c r="O114">
        <f>SUMIFS(Export!O$3:O$239,Export!$B$3:$B$239,DATA!$B114,Export!$C$3:$C$239,DATA!$C114)</f>
        <v>13</v>
      </c>
      <c r="P114">
        <f>SUMIFS(Export!P$3:P$239,Export!$B$3:$B$239,DATA!$B114,Export!$C$3:$C$239,DATA!$C114)</f>
        <v>233</v>
      </c>
    </row>
    <row r="115" spans="1:16" x14ac:dyDescent="0.25">
      <c r="A115" t="s">
        <v>91</v>
      </c>
      <c r="B115" t="s">
        <v>13</v>
      </c>
      <c r="C115">
        <v>7</v>
      </c>
      <c r="D115">
        <f>SUMIFS(Export!D$3:D$239,Export!$B$3:$B$239,DATA!$B115,Export!$C$3:$C$239,DATA!$C115)</f>
        <v>1129</v>
      </c>
      <c r="E115">
        <f>SUMIFS(Export!E$3:E$239,Export!$B$3:$B$239,DATA!$B115,Export!$C$3:$C$239,DATA!$C115)</f>
        <v>646</v>
      </c>
      <c r="F115">
        <f>SUMIFS(Export!F$3:F$239,Export!$B$3:$B$239,DATA!$B115,Export!$C$3:$C$239,DATA!$C115)</f>
        <v>483</v>
      </c>
      <c r="G115">
        <f>SUMIFS(Export!G$3:G$239,Export!$B$3:$B$239,DATA!$B115,Export!$C$3:$C$239,DATA!$C115)</f>
        <v>0</v>
      </c>
      <c r="H115">
        <f>SUMIFS(Export!H$3:H$239,Export!$B$3:$B$239,DATA!$B115,Export!$C$3:$C$239,DATA!$C115)</f>
        <v>13</v>
      </c>
      <c r="I115">
        <f>SUMIFS(Export!I$3:I$239,Export!$B$3:$B$239,DATA!$B115,Export!$C$3:$C$239,DATA!$C115)</f>
        <v>6</v>
      </c>
      <c r="J115">
        <f>SUMIFS(Export!J$3:J$239,Export!$B$3:$B$239,DATA!$B115,Export!$C$3:$C$239,DATA!$C115)</f>
        <v>627</v>
      </c>
      <c r="K115">
        <f>SUMIFS(Export!K$3:K$239,Export!$B$3:$B$239,DATA!$B115,Export!$C$3:$C$239,DATA!$C115)</f>
        <v>50</v>
      </c>
      <c r="L115">
        <f>SUMIFS(Export!L$3:L$239,Export!$B$3:$B$239,DATA!$B115,Export!$C$3:$C$239,DATA!$C115)</f>
        <v>85</v>
      </c>
      <c r="M115">
        <f>SUMIFS(Export!M$3:M$239,Export!$B$3:$B$239,DATA!$B115,Export!$C$3:$C$239,DATA!$C115)</f>
        <v>11</v>
      </c>
      <c r="N115">
        <f>SUMIFS(Export!N$3:N$239,Export!$B$3:$B$239,DATA!$B115,Export!$C$3:$C$239,DATA!$C115)</f>
        <v>110</v>
      </c>
      <c r="O115">
        <f>SUMIFS(Export!O$3:O$239,Export!$B$3:$B$239,DATA!$B115,Export!$C$3:$C$239,DATA!$C115)</f>
        <v>16</v>
      </c>
      <c r="P115">
        <f>SUMIFS(Export!P$3:P$239,Export!$B$3:$B$239,DATA!$B115,Export!$C$3:$C$239,DATA!$C115)</f>
        <v>355</v>
      </c>
    </row>
    <row r="116" spans="1:16" x14ac:dyDescent="0.25">
      <c r="A116" t="s">
        <v>91</v>
      </c>
      <c r="B116" t="s">
        <v>13</v>
      </c>
      <c r="C116">
        <v>8</v>
      </c>
      <c r="D116">
        <f>SUMIFS(Export!D$3:D$239,Export!$B$3:$B$239,DATA!$B116,Export!$C$3:$C$239,DATA!$C116)</f>
        <v>1242</v>
      </c>
      <c r="E116">
        <f>SUMIFS(Export!E$3:E$239,Export!$B$3:$B$239,DATA!$B116,Export!$C$3:$C$239,DATA!$C116)</f>
        <v>744</v>
      </c>
      <c r="F116">
        <f>SUMIFS(Export!F$3:F$239,Export!$B$3:$B$239,DATA!$B116,Export!$C$3:$C$239,DATA!$C116)</f>
        <v>498</v>
      </c>
      <c r="G116">
        <f>SUMIFS(Export!G$3:G$239,Export!$B$3:$B$239,DATA!$B116,Export!$C$3:$C$239,DATA!$C116)</f>
        <v>0</v>
      </c>
      <c r="H116">
        <f>SUMIFS(Export!H$3:H$239,Export!$B$3:$B$239,DATA!$B116,Export!$C$3:$C$239,DATA!$C116)</f>
        <v>14</v>
      </c>
      <c r="I116">
        <f>SUMIFS(Export!I$3:I$239,Export!$B$3:$B$239,DATA!$B116,Export!$C$3:$C$239,DATA!$C116)</f>
        <v>1</v>
      </c>
      <c r="J116">
        <f>SUMIFS(Export!J$3:J$239,Export!$B$3:$B$239,DATA!$B116,Export!$C$3:$C$239,DATA!$C116)</f>
        <v>729</v>
      </c>
      <c r="K116">
        <f>SUMIFS(Export!K$3:K$239,Export!$B$3:$B$239,DATA!$B116,Export!$C$3:$C$239,DATA!$C116)</f>
        <v>41</v>
      </c>
      <c r="L116">
        <f>SUMIFS(Export!L$3:L$239,Export!$B$3:$B$239,DATA!$B116,Export!$C$3:$C$239,DATA!$C116)</f>
        <v>124</v>
      </c>
      <c r="M116">
        <f>SUMIFS(Export!M$3:M$239,Export!$B$3:$B$239,DATA!$B116,Export!$C$3:$C$239,DATA!$C116)</f>
        <v>21</v>
      </c>
      <c r="N116">
        <f>SUMIFS(Export!N$3:N$239,Export!$B$3:$B$239,DATA!$B116,Export!$C$3:$C$239,DATA!$C116)</f>
        <v>138</v>
      </c>
      <c r="O116">
        <f>SUMIFS(Export!O$3:O$239,Export!$B$3:$B$239,DATA!$B116,Export!$C$3:$C$239,DATA!$C116)</f>
        <v>21</v>
      </c>
      <c r="P116">
        <f>SUMIFS(Export!P$3:P$239,Export!$B$3:$B$239,DATA!$B116,Export!$C$3:$C$239,DATA!$C116)</f>
        <v>384</v>
      </c>
    </row>
    <row r="117" spans="1:16" x14ac:dyDescent="0.25">
      <c r="A117" t="s">
        <v>91</v>
      </c>
      <c r="B117" t="s">
        <v>13</v>
      </c>
      <c r="C117">
        <v>9</v>
      </c>
      <c r="D117">
        <f>SUMIFS(Export!D$3:D$239,Export!$B$3:$B$239,DATA!$B117,Export!$C$3:$C$239,DATA!$C117)</f>
        <v>1147</v>
      </c>
      <c r="E117">
        <f>SUMIFS(Export!E$3:E$239,Export!$B$3:$B$239,DATA!$B117,Export!$C$3:$C$239,DATA!$C117)</f>
        <v>732</v>
      </c>
      <c r="F117">
        <f>SUMIFS(Export!F$3:F$239,Export!$B$3:$B$239,DATA!$B117,Export!$C$3:$C$239,DATA!$C117)</f>
        <v>415</v>
      </c>
      <c r="G117">
        <f>SUMIFS(Export!G$3:G$239,Export!$B$3:$B$239,DATA!$B117,Export!$C$3:$C$239,DATA!$C117)</f>
        <v>0</v>
      </c>
      <c r="H117">
        <f>SUMIFS(Export!H$3:H$239,Export!$B$3:$B$239,DATA!$B117,Export!$C$3:$C$239,DATA!$C117)</f>
        <v>6</v>
      </c>
      <c r="I117">
        <f>SUMIFS(Export!I$3:I$239,Export!$B$3:$B$239,DATA!$B117,Export!$C$3:$C$239,DATA!$C117)</f>
        <v>6</v>
      </c>
      <c r="J117">
        <f>SUMIFS(Export!J$3:J$239,Export!$B$3:$B$239,DATA!$B117,Export!$C$3:$C$239,DATA!$C117)</f>
        <v>720</v>
      </c>
      <c r="K117">
        <f>SUMIFS(Export!K$3:K$239,Export!$B$3:$B$239,DATA!$B117,Export!$C$3:$C$239,DATA!$C117)</f>
        <v>35</v>
      </c>
      <c r="L117">
        <f>SUMIFS(Export!L$3:L$239,Export!$B$3:$B$239,DATA!$B117,Export!$C$3:$C$239,DATA!$C117)</f>
        <v>227</v>
      </c>
      <c r="M117">
        <f>SUMIFS(Export!M$3:M$239,Export!$B$3:$B$239,DATA!$B117,Export!$C$3:$C$239,DATA!$C117)</f>
        <v>11</v>
      </c>
      <c r="N117">
        <f>SUMIFS(Export!N$3:N$239,Export!$B$3:$B$239,DATA!$B117,Export!$C$3:$C$239,DATA!$C117)</f>
        <v>149</v>
      </c>
      <c r="O117">
        <f>SUMIFS(Export!O$3:O$239,Export!$B$3:$B$239,DATA!$B117,Export!$C$3:$C$239,DATA!$C117)</f>
        <v>7</v>
      </c>
      <c r="P117">
        <f>SUMIFS(Export!P$3:P$239,Export!$B$3:$B$239,DATA!$B117,Export!$C$3:$C$239,DATA!$C117)</f>
        <v>291</v>
      </c>
    </row>
    <row r="118" spans="1:16" x14ac:dyDescent="0.25">
      <c r="A118" t="s">
        <v>91</v>
      </c>
      <c r="B118" t="s">
        <v>13</v>
      </c>
      <c r="C118">
        <v>10</v>
      </c>
      <c r="D118">
        <f>SUMIFS(Export!D$3:D$239,Export!$B$3:$B$239,DATA!$B118,Export!$C$3:$C$239,DATA!$C118)</f>
        <v>1255</v>
      </c>
      <c r="E118">
        <f>SUMIFS(Export!E$3:E$239,Export!$B$3:$B$239,DATA!$B118,Export!$C$3:$C$239,DATA!$C118)</f>
        <v>785</v>
      </c>
      <c r="F118">
        <f>SUMIFS(Export!F$3:F$239,Export!$B$3:$B$239,DATA!$B118,Export!$C$3:$C$239,DATA!$C118)</f>
        <v>470</v>
      </c>
      <c r="G118">
        <f>SUMIFS(Export!G$3:G$239,Export!$B$3:$B$239,DATA!$B118,Export!$C$3:$C$239,DATA!$C118)</f>
        <v>0</v>
      </c>
      <c r="H118">
        <f>SUMIFS(Export!H$3:H$239,Export!$B$3:$B$239,DATA!$B118,Export!$C$3:$C$239,DATA!$C118)</f>
        <v>9</v>
      </c>
      <c r="I118">
        <f>SUMIFS(Export!I$3:I$239,Export!$B$3:$B$239,DATA!$B118,Export!$C$3:$C$239,DATA!$C118)</f>
        <v>3</v>
      </c>
      <c r="J118">
        <f>SUMIFS(Export!J$3:J$239,Export!$B$3:$B$239,DATA!$B118,Export!$C$3:$C$239,DATA!$C118)</f>
        <v>773</v>
      </c>
      <c r="K118">
        <f>SUMIFS(Export!K$3:K$239,Export!$B$3:$B$239,DATA!$B118,Export!$C$3:$C$239,DATA!$C118)</f>
        <v>35</v>
      </c>
      <c r="L118">
        <f>SUMIFS(Export!L$3:L$239,Export!$B$3:$B$239,DATA!$B118,Export!$C$3:$C$239,DATA!$C118)</f>
        <v>214</v>
      </c>
      <c r="M118">
        <f>SUMIFS(Export!M$3:M$239,Export!$B$3:$B$239,DATA!$B118,Export!$C$3:$C$239,DATA!$C118)</f>
        <v>17</v>
      </c>
      <c r="N118">
        <f>SUMIFS(Export!N$3:N$239,Export!$B$3:$B$239,DATA!$B118,Export!$C$3:$C$239,DATA!$C118)</f>
        <v>209</v>
      </c>
      <c r="O118">
        <f>SUMIFS(Export!O$3:O$239,Export!$B$3:$B$239,DATA!$B118,Export!$C$3:$C$239,DATA!$C118)</f>
        <v>11</v>
      </c>
      <c r="P118">
        <f>SUMIFS(Export!P$3:P$239,Export!$B$3:$B$239,DATA!$B118,Export!$C$3:$C$239,DATA!$C118)</f>
        <v>287</v>
      </c>
    </row>
    <row r="119" spans="1:16" x14ac:dyDescent="0.25">
      <c r="A119" t="s">
        <v>91</v>
      </c>
      <c r="B119" t="s">
        <v>13</v>
      </c>
      <c r="C119">
        <v>11</v>
      </c>
      <c r="D119">
        <f>SUMIFS(Export!D$3:D$239,Export!$B$3:$B$239,DATA!$B119,Export!$C$3:$C$239,DATA!$C119)</f>
        <v>1259</v>
      </c>
      <c r="E119">
        <f>SUMIFS(Export!E$3:E$239,Export!$B$3:$B$239,DATA!$B119,Export!$C$3:$C$239,DATA!$C119)</f>
        <v>687</v>
      </c>
      <c r="F119">
        <f>SUMIFS(Export!F$3:F$239,Export!$B$3:$B$239,DATA!$B119,Export!$C$3:$C$239,DATA!$C119)</f>
        <v>572</v>
      </c>
      <c r="G119">
        <f>SUMIFS(Export!G$3:G$239,Export!$B$3:$B$239,DATA!$B119,Export!$C$3:$C$239,DATA!$C119)</f>
        <v>0</v>
      </c>
      <c r="H119">
        <f>SUMIFS(Export!H$3:H$239,Export!$B$3:$B$239,DATA!$B119,Export!$C$3:$C$239,DATA!$C119)</f>
        <v>9</v>
      </c>
      <c r="I119">
        <f>SUMIFS(Export!I$3:I$239,Export!$B$3:$B$239,DATA!$B119,Export!$C$3:$C$239,DATA!$C119)</f>
        <v>5</v>
      </c>
      <c r="J119">
        <f>SUMIFS(Export!J$3:J$239,Export!$B$3:$B$239,DATA!$B119,Export!$C$3:$C$239,DATA!$C119)</f>
        <v>673</v>
      </c>
      <c r="K119">
        <f>SUMIFS(Export!K$3:K$239,Export!$B$3:$B$239,DATA!$B119,Export!$C$3:$C$239,DATA!$C119)</f>
        <v>45</v>
      </c>
      <c r="L119">
        <f>SUMIFS(Export!L$3:L$239,Export!$B$3:$B$239,DATA!$B119,Export!$C$3:$C$239,DATA!$C119)</f>
        <v>104</v>
      </c>
      <c r="M119">
        <f>SUMIFS(Export!M$3:M$239,Export!$B$3:$B$239,DATA!$B119,Export!$C$3:$C$239,DATA!$C119)</f>
        <v>16</v>
      </c>
      <c r="N119">
        <f>SUMIFS(Export!N$3:N$239,Export!$B$3:$B$239,DATA!$B119,Export!$C$3:$C$239,DATA!$C119)</f>
        <v>130</v>
      </c>
      <c r="O119">
        <f>SUMIFS(Export!O$3:O$239,Export!$B$3:$B$239,DATA!$B119,Export!$C$3:$C$239,DATA!$C119)</f>
        <v>14</v>
      </c>
      <c r="P119">
        <f>SUMIFS(Export!P$3:P$239,Export!$B$3:$B$239,DATA!$B119,Export!$C$3:$C$239,DATA!$C119)</f>
        <v>364</v>
      </c>
    </row>
    <row r="120" spans="1:16" x14ac:dyDescent="0.25">
      <c r="A120" t="s">
        <v>91</v>
      </c>
      <c r="B120" t="s">
        <v>13</v>
      </c>
      <c r="C120">
        <v>12</v>
      </c>
      <c r="D120">
        <f>SUMIFS(Export!D$3:D$239,Export!$B$3:$B$239,DATA!$B120,Export!$C$3:$C$239,DATA!$C120)</f>
        <v>1209</v>
      </c>
      <c r="E120">
        <f>SUMIFS(Export!E$3:E$239,Export!$B$3:$B$239,DATA!$B120,Export!$C$3:$C$239,DATA!$C120)</f>
        <v>709</v>
      </c>
      <c r="F120">
        <f>SUMIFS(Export!F$3:F$239,Export!$B$3:$B$239,DATA!$B120,Export!$C$3:$C$239,DATA!$C120)</f>
        <v>500</v>
      </c>
      <c r="G120">
        <f>SUMIFS(Export!G$3:G$239,Export!$B$3:$B$239,DATA!$B120,Export!$C$3:$C$239,DATA!$C120)</f>
        <v>0</v>
      </c>
      <c r="H120">
        <f>SUMIFS(Export!H$3:H$239,Export!$B$3:$B$239,DATA!$B120,Export!$C$3:$C$239,DATA!$C120)</f>
        <v>6</v>
      </c>
      <c r="I120">
        <f>SUMIFS(Export!I$3:I$239,Export!$B$3:$B$239,DATA!$B120,Export!$C$3:$C$239,DATA!$C120)</f>
        <v>15</v>
      </c>
      <c r="J120">
        <f>SUMIFS(Export!J$3:J$239,Export!$B$3:$B$239,DATA!$B120,Export!$C$3:$C$239,DATA!$C120)</f>
        <v>688</v>
      </c>
      <c r="K120">
        <f>SUMIFS(Export!K$3:K$239,Export!$B$3:$B$239,DATA!$B120,Export!$C$3:$C$239,DATA!$C120)</f>
        <v>43</v>
      </c>
      <c r="L120">
        <f>SUMIFS(Export!L$3:L$239,Export!$B$3:$B$239,DATA!$B120,Export!$C$3:$C$239,DATA!$C120)</f>
        <v>163</v>
      </c>
      <c r="M120">
        <f>SUMIFS(Export!M$3:M$239,Export!$B$3:$B$239,DATA!$B120,Export!$C$3:$C$239,DATA!$C120)</f>
        <v>28</v>
      </c>
      <c r="N120">
        <f>SUMIFS(Export!N$3:N$239,Export!$B$3:$B$239,DATA!$B120,Export!$C$3:$C$239,DATA!$C120)</f>
        <v>186</v>
      </c>
      <c r="O120">
        <f>SUMIFS(Export!O$3:O$239,Export!$B$3:$B$239,DATA!$B120,Export!$C$3:$C$239,DATA!$C120)</f>
        <v>10</v>
      </c>
      <c r="P120">
        <f>SUMIFS(Export!P$3:P$239,Export!$B$3:$B$239,DATA!$B120,Export!$C$3:$C$239,DATA!$C120)</f>
        <v>258</v>
      </c>
    </row>
    <row r="121" spans="1:16" x14ac:dyDescent="0.25">
      <c r="A121" t="s">
        <v>91</v>
      </c>
      <c r="B121" t="s">
        <v>13</v>
      </c>
      <c r="C121">
        <v>13</v>
      </c>
      <c r="D121">
        <f>SUMIFS(Export!D$3:D$239,Export!$B$3:$B$239,DATA!$B121,Export!$C$3:$C$239,DATA!$C121)</f>
        <v>1262</v>
      </c>
      <c r="E121">
        <f>SUMIFS(Export!E$3:E$239,Export!$B$3:$B$239,DATA!$B121,Export!$C$3:$C$239,DATA!$C121)</f>
        <v>791</v>
      </c>
      <c r="F121">
        <f>SUMIFS(Export!F$3:F$239,Export!$B$3:$B$239,DATA!$B121,Export!$C$3:$C$239,DATA!$C121)</f>
        <v>471</v>
      </c>
      <c r="G121">
        <f>SUMIFS(Export!G$3:G$239,Export!$B$3:$B$239,DATA!$B121,Export!$C$3:$C$239,DATA!$C121)</f>
        <v>0</v>
      </c>
      <c r="H121">
        <f>SUMIFS(Export!H$3:H$239,Export!$B$3:$B$239,DATA!$B121,Export!$C$3:$C$239,DATA!$C121)</f>
        <v>7</v>
      </c>
      <c r="I121">
        <f>SUMIFS(Export!I$3:I$239,Export!$B$3:$B$239,DATA!$B121,Export!$C$3:$C$239,DATA!$C121)</f>
        <v>5</v>
      </c>
      <c r="J121">
        <f>SUMIFS(Export!J$3:J$239,Export!$B$3:$B$239,DATA!$B121,Export!$C$3:$C$239,DATA!$C121)</f>
        <v>779</v>
      </c>
      <c r="K121">
        <f>SUMIFS(Export!K$3:K$239,Export!$B$3:$B$239,DATA!$B121,Export!$C$3:$C$239,DATA!$C121)</f>
        <v>41</v>
      </c>
      <c r="L121">
        <f>SUMIFS(Export!L$3:L$239,Export!$B$3:$B$239,DATA!$B121,Export!$C$3:$C$239,DATA!$C121)</f>
        <v>184</v>
      </c>
      <c r="M121">
        <f>SUMIFS(Export!M$3:M$239,Export!$B$3:$B$239,DATA!$B121,Export!$C$3:$C$239,DATA!$C121)</f>
        <v>18</v>
      </c>
      <c r="N121">
        <f>SUMIFS(Export!N$3:N$239,Export!$B$3:$B$239,DATA!$B121,Export!$C$3:$C$239,DATA!$C121)</f>
        <v>190</v>
      </c>
      <c r="O121">
        <f>SUMIFS(Export!O$3:O$239,Export!$B$3:$B$239,DATA!$B121,Export!$C$3:$C$239,DATA!$C121)</f>
        <v>16</v>
      </c>
      <c r="P121">
        <f>SUMIFS(Export!P$3:P$239,Export!$B$3:$B$239,DATA!$B121,Export!$C$3:$C$239,DATA!$C121)</f>
        <v>330</v>
      </c>
    </row>
    <row r="122" spans="1:16" x14ac:dyDescent="0.25">
      <c r="A122" t="s">
        <v>91</v>
      </c>
      <c r="B122" t="s">
        <v>13</v>
      </c>
      <c r="C122">
        <v>14</v>
      </c>
      <c r="D122">
        <f>SUMIFS(Export!D$3:D$239,Export!$B$3:$B$239,DATA!$B122,Export!$C$3:$C$239,DATA!$C122)</f>
        <v>1303</v>
      </c>
      <c r="E122">
        <f>SUMIFS(Export!E$3:E$239,Export!$B$3:$B$239,DATA!$B122,Export!$C$3:$C$239,DATA!$C122)</f>
        <v>760</v>
      </c>
      <c r="F122">
        <f>SUMIFS(Export!F$3:F$239,Export!$B$3:$B$239,DATA!$B122,Export!$C$3:$C$239,DATA!$C122)</f>
        <v>543</v>
      </c>
      <c r="G122">
        <f>SUMIFS(Export!G$3:G$239,Export!$B$3:$B$239,DATA!$B122,Export!$C$3:$C$239,DATA!$C122)</f>
        <v>0</v>
      </c>
      <c r="H122">
        <f>SUMIFS(Export!H$3:H$239,Export!$B$3:$B$239,DATA!$B122,Export!$C$3:$C$239,DATA!$C122)</f>
        <v>6</v>
      </c>
      <c r="I122">
        <f>SUMIFS(Export!I$3:I$239,Export!$B$3:$B$239,DATA!$B122,Export!$C$3:$C$239,DATA!$C122)</f>
        <v>4</v>
      </c>
      <c r="J122">
        <f>SUMIFS(Export!J$3:J$239,Export!$B$3:$B$239,DATA!$B122,Export!$C$3:$C$239,DATA!$C122)</f>
        <v>750</v>
      </c>
      <c r="K122">
        <f>SUMIFS(Export!K$3:K$239,Export!$B$3:$B$239,DATA!$B122,Export!$C$3:$C$239,DATA!$C122)</f>
        <v>48</v>
      </c>
      <c r="L122">
        <f>SUMIFS(Export!L$3:L$239,Export!$B$3:$B$239,DATA!$B122,Export!$C$3:$C$239,DATA!$C122)</f>
        <v>128</v>
      </c>
      <c r="M122">
        <f>SUMIFS(Export!M$3:M$239,Export!$B$3:$B$239,DATA!$B122,Export!$C$3:$C$239,DATA!$C122)</f>
        <v>21</v>
      </c>
      <c r="N122">
        <f>SUMIFS(Export!N$3:N$239,Export!$B$3:$B$239,DATA!$B122,Export!$C$3:$C$239,DATA!$C122)</f>
        <v>159</v>
      </c>
      <c r="O122">
        <f>SUMIFS(Export!O$3:O$239,Export!$B$3:$B$239,DATA!$B122,Export!$C$3:$C$239,DATA!$C122)</f>
        <v>30</v>
      </c>
      <c r="P122">
        <f>SUMIFS(Export!P$3:P$239,Export!$B$3:$B$239,DATA!$B122,Export!$C$3:$C$239,DATA!$C122)</f>
        <v>364</v>
      </c>
    </row>
    <row r="123" spans="1:16" x14ac:dyDescent="0.25">
      <c r="A123" t="s">
        <v>91</v>
      </c>
      <c r="B123" t="s">
        <v>13</v>
      </c>
      <c r="C123">
        <v>15</v>
      </c>
      <c r="D123">
        <f>SUMIFS(Export!D$3:D$239,Export!$B$3:$B$239,DATA!$B123,Export!$C$3:$C$239,DATA!$C123)</f>
        <v>1162</v>
      </c>
      <c r="E123">
        <f>SUMIFS(Export!E$3:E$239,Export!$B$3:$B$239,DATA!$B123,Export!$C$3:$C$239,DATA!$C123)</f>
        <v>651</v>
      </c>
      <c r="F123">
        <f>SUMIFS(Export!F$3:F$239,Export!$B$3:$B$239,DATA!$B123,Export!$C$3:$C$239,DATA!$C123)</f>
        <v>511</v>
      </c>
      <c r="G123">
        <f>SUMIFS(Export!G$3:G$239,Export!$B$3:$B$239,DATA!$B123,Export!$C$3:$C$239,DATA!$C123)</f>
        <v>0</v>
      </c>
      <c r="H123">
        <f>SUMIFS(Export!H$3:H$239,Export!$B$3:$B$239,DATA!$B123,Export!$C$3:$C$239,DATA!$C123)</f>
        <v>5</v>
      </c>
      <c r="I123">
        <f>SUMIFS(Export!I$3:I$239,Export!$B$3:$B$239,DATA!$B123,Export!$C$3:$C$239,DATA!$C123)</f>
        <v>3</v>
      </c>
      <c r="J123">
        <f>SUMIFS(Export!J$3:J$239,Export!$B$3:$B$239,DATA!$B123,Export!$C$3:$C$239,DATA!$C123)</f>
        <v>643</v>
      </c>
      <c r="K123">
        <f>SUMIFS(Export!K$3:K$239,Export!$B$3:$B$239,DATA!$B123,Export!$C$3:$C$239,DATA!$C123)</f>
        <v>30</v>
      </c>
      <c r="L123">
        <f>SUMIFS(Export!L$3:L$239,Export!$B$3:$B$239,DATA!$B123,Export!$C$3:$C$239,DATA!$C123)</f>
        <v>131</v>
      </c>
      <c r="M123">
        <f>SUMIFS(Export!M$3:M$239,Export!$B$3:$B$239,DATA!$B123,Export!$C$3:$C$239,DATA!$C123)</f>
        <v>12</v>
      </c>
      <c r="N123">
        <f>SUMIFS(Export!N$3:N$239,Export!$B$3:$B$239,DATA!$B123,Export!$C$3:$C$239,DATA!$C123)</f>
        <v>104</v>
      </c>
      <c r="O123">
        <f>SUMIFS(Export!O$3:O$239,Export!$B$3:$B$239,DATA!$B123,Export!$C$3:$C$239,DATA!$C123)</f>
        <v>14</v>
      </c>
      <c r="P123">
        <f>SUMIFS(Export!P$3:P$239,Export!$B$3:$B$239,DATA!$B123,Export!$C$3:$C$239,DATA!$C123)</f>
        <v>352</v>
      </c>
    </row>
    <row r="124" spans="1:16" x14ac:dyDescent="0.25">
      <c r="A124" t="s">
        <v>96</v>
      </c>
      <c r="B124" t="s">
        <v>138</v>
      </c>
      <c r="C124" t="s">
        <v>174</v>
      </c>
      <c r="D124">
        <f>SUMIFS(Export!D$3:D$239,Export!$B$3:$B$239,DATA!$B124,Export!$C$3:$C$239,DATA!$C124)</f>
        <v>225</v>
      </c>
      <c r="E124">
        <f>SUMIFS(Export!E$3:E$239,Export!$B$3:$B$239,DATA!$B124,Export!$C$3:$C$239,DATA!$C124)</f>
        <v>158</v>
      </c>
      <c r="F124">
        <f>SUMIFS(Export!F$3:F$239,Export!$B$3:$B$239,DATA!$B124,Export!$C$3:$C$239,DATA!$C124)</f>
        <v>67</v>
      </c>
      <c r="G124">
        <f>SUMIFS(Export!G$3:G$239,Export!$B$3:$B$239,DATA!$B124,Export!$C$3:$C$239,DATA!$C124)</f>
        <v>0</v>
      </c>
      <c r="H124">
        <f>SUMIFS(Export!H$3:H$239,Export!$B$3:$B$239,DATA!$B124,Export!$C$3:$C$239,DATA!$C124)</f>
        <v>1</v>
      </c>
      <c r="I124">
        <f>SUMIFS(Export!I$3:I$239,Export!$B$3:$B$239,DATA!$B124,Export!$C$3:$C$239,DATA!$C124)</f>
        <v>3</v>
      </c>
      <c r="J124">
        <f>SUMIFS(Export!J$3:J$239,Export!$B$3:$B$239,DATA!$B124,Export!$C$3:$C$239,DATA!$C124)</f>
        <v>154</v>
      </c>
      <c r="K124">
        <f>SUMIFS(Export!K$3:K$239,Export!$B$3:$B$239,DATA!$B124,Export!$C$3:$C$239,DATA!$C124)</f>
        <v>2</v>
      </c>
      <c r="L124">
        <f>SUMIFS(Export!L$3:L$239,Export!$B$3:$B$239,DATA!$B124,Export!$C$3:$C$239,DATA!$C124)</f>
        <v>44</v>
      </c>
      <c r="M124">
        <f>SUMIFS(Export!M$3:M$239,Export!$B$3:$B$239,DATA!$B124,Export!$C$3:$C$239,DATA!$C124)</f>
        <v>17</v>
      </c>
      <c r="N124">
        <f>SUMIFS(Export!N$3:N$239,Export!$B$3:$B$239,DATA!$B124,Export!$C$3:$C$239,DATA!$C124)</f>
        <v>38</v>
      </c>
      <c r="O124">
        <f>SUMIFS(Export!O$3:O$239,Export!$B$3:$B$239,DATA!$B124,Export!$C$3:$C$239,DATA!$C124)</f>
        <v>1</v>
      </c>
      <c r="P124">
        <f>SUMIFS(Export!P$3:P$239,Export!$B$3:$B$239,DATA!$B124,Export!$C$3:$C$239,DATA!$C124)</f>
        <v>52</v>
      </c>
    </row>
    <row r="125" spans="1:16" x14ac:dyDescent="0.25">
      <c r="A125" t="s">
        <v>96</v>
      </c>
      <c r="B125" t="s">
        <v>138</v>
      </c>
      <c r="C125" t="s">
        <v>173</v>
      </c>
      <c r="D125">
        <f>SUMIFS(Export!D$3:D$239,Export!$B$3:$B$239,DATA!$B125,Export!$C$3:$C$239,DATA!$C125)</f>
        <v>142</v>
      </c>
      <c r="E125">
        <f>SUMIFS(Export!E$3:E$239,Export!$B$3:$B$239,DATA!$B125,Export!$C$3:$C$239,DATA!$C125)</f>
        <v>97</v>
      </c>
      <c r="F125">
        <f>SUMIFS(Export!F$3:F$239,Export!$B$3:$B$239,DATA!$B125,Export!$C$3:$C$239,DATA!$C125)</f>
        <v>45</v>
      </c>
      <c r="G125">
        <f>SUMIFS(Export!G$3:G$239,Export!$B$3:$B$239,DATA!$B125,Export!$C$3:$C$239,DATA!$C125)</f>
        <v>0</v>
      </c>
      <c r="H125">
        <f>SUMIFS(Export!H$3:H$239,Export!$B$3:$B$239,DATA!$B125,Export!$C$3:$C$239,DATA!$C125)</f>
        <v>1</v>
      </c>
      <c r="I125">
        <f>SUMIFS(Export!I$3:I$239,Export!$B$3:$B$239,DATA!$B125,Export!$C$3:$C$239,DATA!$C125)</f>
        <v>1</v>
      </c>
      <c r="J125">
        <f>SUMIFS(Export!J$3:J$239,Export!$B$3:$B$239,DATA!$B125,Export!$C$3:$C$239,DATA!$C125)</f>
        <v>95</v>
      </c>
      <c r="K125">
        <f>SUMIFS(Export!K$3:K$239,Export!$B$3:$B$239,DATA!$B125,Export!$C$3:$C$239,DATA!$C125)</f>
        <v>1</v>
      </c>
      <c r="L125">
        <f>SUMIFS(Export!L$3:L$239,Export!$B$3:$B$239,DATA!$B125,Export!$C$3:$C$239,DATA!$C125)</f>
        <v>25</v>
      </c>
      <c r="M125">
        <f>SUMIFS(Export!M$3:M$239,Export!$B$3:$B$239,DATA!$B125,Export!$C$3:$C$239,DATA!$C125)</f>
        <v>1</v>
      </c>
      <c r="N125">
        <f>SUMIFS(Export!N$3:N$239,Export!$B$3:$B$239,DATA!$B125,Export!$C$3:$C$239,DATA!$C125)</f>
        <v>34</v>
      </c>
      <c r="O125">
        <f>SUMIFS(Export!O$3:O$239,Export!$B$3:$B$239,DATA!$B125,Export!$C$3:$C$239,DATA!$C125)</f>
        <v>0</v>
      </c>
      <c r="P125">
        <f>SUMIFS(Export!P$3:P$239,Export!$B$3:$B$239,DATA!$B125,Export!$C$3:$C$239,DATA!$C125)</f>
        <v>34</v>
      </c>
    </row>
    <row r="126" spans="1:16" x14ac:dyDescent="0.25">
      <c r="A126" t="s">
        <v>96</v>
      </c>
      <c r="B126" t="s">
        <v>138</v>
      </c>
      <c r="C126" t="s">
        <v>172</v>
      </c>
      <c r="D126">
        <f>SUMIFS(Export!D$3:D$239,Export!$B$3:$B$239,DATA!$B126,Export!$C$3:$C$239,DATA!$C126)</f>
        <v>287</v>
      </c>
      <c r="E126">
        <f>SUMIFS(Export!E$3:E$239,Export!$B$3:$B$239,DATA!$B126,Export!$C$3:$C$239,DATA!$C126)</f>
        <v>162</v>
      </c>
      <c r="F126">
        <f>SUMIFS(Export!F$3:F$239,Export!$B$3:$B$239,DATA!$B126,Export!$C$3:$C$239,DATA!$C126)</f>
        <v>125</v>
      </c>
      <c r="G126">
        <f>SUMIFS(Export!G$3:G$239,Export!$B$3:$B$239,DATA!$B126,Export!$C$3:$C$239,DATA!$C126)</f>
        <v>0</v>
      </c>
      <c r="H126">
        <f>SUMIFS(Export!H$3:H$239,Export!$B$3:$B$239,DATA!$B126,Export!$C$3:$C$239,DATA!$C126)</f>
        <v>2</v>
      </c>
      <c r="I126">
        <f>SUMIFS(Export!I$3:I$239,Export!$B$3:$B$239,DATA!$B126,Export!$C$3:$C$239,DATA!$C126)</f>
        <v>2</v>
      </c>
      <c r="J126">
        <f>SUMIFS(Export!J$3:J$239,Export!$B$3:$B$239,DATA!$B126,Export!$C$3:$C$239,DATA!$C126)</f>
        <v>158</v>
      </c>
      <c r="K126">
        <f>SUMIFS(Export!K$3:K$239,Export!$B$3:$B$239,DATA!$B126,Export!$C$3:$C$239,DATA!$C126)</f>
        <v>5</v>
      </c>
      <c r="L126">
        <f>SUMIFS(Export!L$3:L$239,Export!$B$3:$B$239,DATA!$B126,Export!$C$3:$C$239,DATA!$C126)</f>
        <v>69</v>
      </c>
      <c r="M126">
        <f>SUMIFS(Export!M$3:M$239,Export!$B$3:$B$239,DATA!$B126,Export!$C$3:$C$239,DATA!$C126)</f>
        <v>1</v>
      </c>
      <c r="N126">
        <f>SUMIFS(Export!N$3:N$239,Export!$B$3:$B$239,DATA!$B126,Export!$C$3:$C$239,DATA!$C126)</f>
        <v>23</v>
      </c>
      <c r="O126">
        <f>SUMIFS(Export!O$3:O$239,Export!$B$3:$B$239,DATA!$B126,Export!$C$3:$C$239,DATA!$C126)</f>
        <v>1</v>
      </c>
      <c r="P126">
        <f>SUMIFS(Export!P$3:P$239,Export!$B$3:$B$239,DATA!$B126,Export!$C$3:$C$239,DATA!$C126)</f>
        <v>59</v>
      </c>
    </row>
    <row r="127" spans="1:16" x14ac:dyDescent="0.25">
      <c r="A127" t="s">
        <v>96</v>
      </c>
      <c r="B127" t="s">
        <v>138</v>
      </c>
      <c r="C127" t="s">
        <v>171</v>
      </c>
      <c r="D127">
        <f>SUMIFS(Export!D$3:D$239,Export!$B$3:$B$239,DATA!$B127,Export!$C$3:$C$239,DATA!$C127)</f>
        <v>241</v>
      </c>
      <c r="E127">
        <f>SUMIFS(Export!E$3:E$239,Export!$B$3:$B$239,DATA!$B127,Export!$C$3:$C$239,DATA!$C127)</f>
        <v>144</v>
      </c>
      <c r="F127">
        <f>SUMIFS(Export!F$3:F$239,Export!$B$3:$B$239,DATA!$B127,Export!$C$3:$C$239,DATA!$C127)</f>
        <v>97</v>
      </c>
      <c r="G127">
        <f>SUMIFS(Export!G$3:G$239,Export!$B$3:$B$239,DATA!$B127,Export!$C$3:$C$239,DATA!$C127)</f>
        <v>0</v>
      </c>
      <c r="H127">
        <f>SUMIFS(Export!H$3:H$239,Export!$B$3:$B$239,DATA!$B127,Export!$C$3:$C$239,DATA!$C127)</f>
        <v>1</v>
      </c>
      <c r="I127">
        <f>SUMIFS(Export!I$3:I$239,Export!$B$3:$B$239,DATA!$B127,Export!$C$3:$C$239,DATA!$C127)</f>
        <v>3</v>
      </c>
      <c r="J127">
        <f>SUMIFS(Export!J$3:J$239,Export!$B$3:$B$239,DATA!$B127,Export!$C$3:$C$239,DATA!$C127)</f>
        <v>140</v>
      </c>
      <c r="K127">
        <f>SUMIFS(Export!K$3:K$239,Export!$B$3:$B$239,DATA!$B127,Export!$C$3:$C$239,DATA!$C127)</f>
        <v>1</v>
      </c>
      <c r="L127">
        <f>SUMIFS(Export!L$3:L$239,Export!$B$3:$B$239,DATA!$B127,Export!$C$3:$C$239,DATA!$C127)</f>
        <v>41</v>
      </c>
      <c r="M127">
        <f>SUMIFS(Export!M$3:M$239,Export!$B$3:$B$239,DATA!$B127,Export!$C$3:$C$239,DATA!$C127)</f>
        <v>3</v>
      </c>
      <c r="N127">
        <f>SUMIFS(Export!N$3:N$239,Export!$B$3:$B$239,DATA!$B127,Export!$C$3:$C$239,DATA!$C127)</f>
        <v>47</v>
      </c>
      <c r="O127">
        <f>SUMIFS(Export!O$3:O$239,Export!$B$3:$B$239,DATA!$B127,Export!$C$3:$C$239,DATA!$C127)</f>
        <v>2</v>
      </c>
      <c r="P127">
        <f>SUMIFS(Export!P$3:P$239,Export!$B$3:$B$239,DATA!$B127,Export!$C$3:$C$239,DATA!$C127)</f>
        <v>46</v>
      </c>
    </row>
    <row r="128" spans="1:16" x14ac:dyDescent="0.25">
      <c r="A128" t="s">
        <v>96</v>
      </c>
      <c r="B128" t="s">
        <v>139</v>
      </c>
      <c r="C128" t="s">
        <v>170</v>
      </c>
      <c r="D128">
        <f>SUMIFS(Export!D$3:D$239,Export!$B$3:$B$239,DATA!$B128,Export!$C$3:$C$239,DATA!$C128)</f>
        <v>416</v>
      </c>
      <c r="E128">
        <f>SUMIFS(Export!E$3:E$239,Export!$B$3:$B$239,DATA!$B128,Export!$C$3:$C$239,DATA!$C128)</f>
        <v>376</v>
      </c>
      <c r="F128">
        <f>SUMIFS(Export!F$3:F$239,Export!$B$3:$B$239,DATA!$B128,Export!$C$3:$C$239,DATA!$C128)</f>
        <v>40</v>
      </c>
      <c r="G128">
        <f>SUMIFS(Export!G$3:G$239,Export!$B$3:$B$239,DATA!$B128,Export!$C$3:$C$239,DATA!$C128)</f>
        <v>0</v>
      </c>
      <c r="H128">
        <f>SUMIFS(Export!H$3:H$239,Export!$B$3:$B$239,DATA!$B128,Export!$C$3:$C$239,DATA!$C128)</f>
        <v>0</v>
      </c>
      <c r="I128">
        <f>SUMIFS(Export!I$3:I$239,Export!$B$3:$B$239,DATA!$B128,Export!$C$3:$C$239,DATA!$C128)</f>
        <v>1</v>
      </c>
      <c r="J128">
        <f>SUMIFS(Export!J$3:J$239,Export!$B$3:$B$239,DATA!$B128,Export!$C$3:$C$239,DATA!$C128)</f>
        <v>375</v>
      </c>
      <c r="K128">
        <f>SUMIFS(Export!K$3:K$239,Export!$B$3:$B$239,DATA!$B128,Export!$C$3:$C$239,DATA!$C128)</f>
        <v>3</v>
      </c>
      <c r="L128">
        <f>SUMIFS(Export!L$3:L$239,Export!$B$3:$B$239,DATA!$B128,Export!$C$3:$C$239,DATA!$C128)</f>
        <v>8</v>
      </c>
      <c r="M128">
        <f>SUMIFS(Export!M$3:M$239,Export!$B$3:$B$239,DATA!$B128,Export!$C$3:$C$239,DATA!$C128)</f>
        <v>0</v>
      </c>
      <c r="N128">
        <f>SUMIFS(Export!N$3:N$239,Export!$B$3:$B$239,DATA!$B128,Export!$C$3:$C$239,DATA!$C128)</f>
        <v>284</v>
      </c>
      <c r="O128">
        <f>SUMIFS(Export!O$3:O$239,Export!$B$3:$B$239,DATA!$B128,Export!$C$3:$C$239,DATA!$C128)</f>
        <v>0</v>
      </c>
      <c r="P128">
        <f>SUMIFS(Export!P$3:P$239,Export!$B$3:$B$239,DATA!$B128,Export!$C$3:$C$239,DATA!$C128)</f>
        <v>80</v>
      </c>
    </row>
    <row r="129" spans="1:16" x14ac:dyDescent="0.25">
      <c r="A129" t="s">
        <v>96</v>
      </c>
      <c r="B129" t="s">
        <v>140</v>
      </c>
      <c r="C129" t="s">
        <v>169</v>
      </c>
      <c r="D129">
        <f>SUMIFS(Export!D$3:D$239,Export!$B$3:$B$239,DATA!$B129,Export!$C$3:$C$239,DATA!$C129)</f>
        <v>238</v>
      </c>
      <c r="E129">
        <f>SUMIFS(Export!E$3:E$239,Export!$B$3:$B$239,DATA!$B129,Export!$C$3:$C$239,DATA!$C129)</f>
        <v>212</v>
      </c>
      <c r="F129">
        <f>SUMIFS(Export!F$3:F$239,Export!$B$3:$B$239,DATA!$B129,Export!$C$3:$C$239,DATA!$C129)</f>
        <v>26</v>
      </c>
      <c r="G129">
        <f>SUMIFS(Export!G$3:G$239,Export!$B$3:$B$239,DATA!$B129,Export!$C$3:$C$239,DATA!$C129)</f>
        <v>0</v>
      </c>
      <c r="H129">
        <f>SUMIFS(Export!H$3:H$239,Export!$B$3:$B$239,DATA!$B129,Export!$C$3:$C$239,DATA!$C129)</f>
        <v>2</v>
      </c>
      <c r="I129">
        <f>SUMIFS(Export!I$3:I$239,Export!$B$3:$B$239,DATA!$B129,Export!$C$3:$C$239,DATA!$C129)</f>
        <v>0</v>
      </c>
      <c r="J129">
        <f>SUMIFS(Export!J$3:J$239,Export!$B$3:$B$239,DATA!$B129,Export!$C$3:$C$239,DATA!$C129)</f>
        <v>210</v>
      </c>
      <c r="K129">
        <f>SUMIFS(Export!K$3:K$239,Export!$B$3:$B$239,DATA!$B129,Export!$C$3:$C$239,DATA!$C129)</f>
        <v>14</v>
      </c>
      <c r="L129">
        <f>SUMIFS(Export!L$3:L$239,Export!$B$3:$B$239,DATA!$B129,Export!$C$3:$C$239,DATA!$C129)</f>
        <v>38</v>
      </c>
      <c r="M129">
        <f>SUMIFS(Export!M$3:M$239,Export!$B$3:$B$239,DATA!$B129,Export!$C$3:$C$239,DATA!$C129)</f>
        <v>0</v>
      </c>
      <c r="N129">
        <f>SUMIFS(Export!N$3:N$239,Export!$B$3:$B$239,DATA!$B129,Export!$C$3:$C$239,DATA!$C129)</f>
        <v>65</v>
      </c>
      <c r="O129">
        <f>SUMIFS(Export!O$3:O$239,Export!$B$3:$B$239,DATA!$B129,Export!$C$3:$C$239,DATA!$C129)</f>
        <v>0</v>
      </c>
      <c r="P129">
        <f>SUMIFS(Export!P$3:P$239,Export!$B$3:$B$239,DATA!$B129,Export!$C$3:$C$239,DATA!$C129)</f>
        <v>93</v>
      </c>
    </row>
    <row r="130" spans="1:16" x14ac:dyDescent="0.25">
      <c r="A130" t="s">
        <v>96</v>
      </c>
      <c r="B130" t="s">
        <v>140</v>
      </c>
      <c r="C130" t="s">
        <v>168</v>
      </c>
      <c r="D130">
        <f>SUMIFS(Export!D$3:D$239,Export!$B$3:$B$239,DATA!$B130,Export!$C$3:$C$239,DATA!$C130)</f>
        <v>265</v>
      </c>
      <c r="E130">
        <f>SUMIFS(Export!E$3:E$239,Export!$B$3:$B$239,DATA!$B130,Export!$C$3:$C$239,DATA!$C130)</f>
        <v>209</v>
      </c>
      <c r="F130">
        <f>SUMIFS(Export!F$3:F$239,Export!$B$3:$B$239,DATA!$B130,Export!$C$3:$C$239,DATA!$C130)</f>
        <v>56</v>
      </c>
      <c r="G130">
        <f>SUMIFS(Export!G$3:G$239,Export!$B$3:$B$239,DATA!$B130,Export!$C$3:$C$239,DATA!$C130)</f>
        <v>0</v>
      </c>
      <c r="H130">
        <f>SUMIFS(Export!H$3:H$239,Export!$B$3:$B$239,DATA!$B130,Export!$C$3:$C$239,DATA!$C130)</f>
        <v>0</v>
      </c>
      <c r="I130">
        <f>SUMIFS(Export!I$3:I$239,Export!$B$3:$B$239,DATA!$B130,Export!$C$3:$C$239,DATA!$C130)</f>
        <v>3</v>
      </c>
      <c r="J130">
        <f>SUMIFS(Export!J$3:J$239,Export!$B$3:$B$239,DATA!$B130,Export!$C$3:$C$239,DATA!$C130)</f>
        <v>206</v>
      </c>
      <c r="K130">
        <f>SUMIFS(Export!K$3:K$239,Export!$B$3:$B$239,DATA!$B130,Export!$C$3:$C$239,DATA!$C130)</f>
        <v>4</v>
      </c>
      <c r="L130">
        <f>SUMIFS(Export!L$3:L$239,Export!$B$3:$B$239,DATA!$B130,Export!$C$3:$C$239,DATA!$C130)</f>
        <v>69</v>
      </c>
      <c r="M130">
        <f>SUMIFS(Export!M$3:M$239,Export!$B$3:$B$239,DATA!$B130,Export!$C$3:$C$239,DATA!$C130)</f>
        <v>0</v>
      </c>
      <c r="N130">
        <f>SUMIFS(Export!N$3:N$239,Export!$B$3:$B$239,DATA!$B130,Export!$C$3:$C$239,DATA!$C130)</f>
        <v>50</v>
      </c>
      <c r="O130">
        <f>SUMIFS(Export!O$3:O$239,Export!$B$3:$B$239,DATA!$B130,Export!$C$3:$C$239,DATA!$C130)</f>
        <v>0</v>
      </c>
      <c r="P130">
        <f>SUMIFS(Export!P$3:P$239,Export!$B$3:$B$239,DATA!$B130,Export!$C$3:$C$239,DATA!$C130)</f>
        <v>83</v>
      </c>
    </row>
    <row r="131" spans="1:16" x14ac:dyDescent="0.25">
      <c r="A131" t="s">
        <v>96</v>
      </c>
      <c r="B131" t="s">
        <v>140</v>
      </c>
      <c r="C131" t="s">
        <v>167</v>
      </c>
      <c r="D131">
        <f>SUMIFS(Export!D$3:D$239,Export!$B$3:$B$239,DATA!$B131,Export!$C$3:$C$239,DATA!$C131)</f>
        <v>186</v>
      </c>
      <c r="E131">
        <f>SUMIFS(Export!E$3:E$239,Export!$B$3:$B$239,DATA!$B131,Export!$C$3:$C$239,DATA!$C131)</f>
        <v>139</v>
      </c>
      <c r="F131">
        <f>SUMIFS(Export!F$3:F$239,Export!$B$3:$B$239,DATA!$B131,Export!$C$3:$C$239,DATA!$C131)</f>
        <v>47</v>
      </c>
      <c r="G131">
        <f>SUMIFS(Export!G$3:G$239,Export!$B$3:$B$239,DATA!$B131,Export!$C$3:$C$239,DATA!$C131)</f>
        <v>0</v>
      </c>
      <c r="H131">
        <f>SUMIFS(Export!H$3:H$239,Export!$B$3:$B$239,DATA!$B131,Export!$C$3:$C$239,DATA!$C131)</f>
        <v>0</v>
      </c>
      <c r="I131">
        <f>SUMIFS(Export!I$3:I$239,Export!$B$3:$B$239,DATA!$B131,Export!$C$3:$C$239,DATA!$C131)</f>
        <v>0</v>
      </c>
      <c r="J131">
        <f>SUMIFS(Export!J$3:J$239,Export!$B$3:$B$239,DATA!$B131,Export!$C$3:$C$239,DATA!$C131)</f>
        <v>139</v>
      </c>
      <c r="K131">
        <f>SUMIFS(Export!K$3:K$239,Export!$B$3:$B$239,DATA!$B131,Export!$C$3:$C$239,DATA!$C131)</f>
        <v>6</v>
      </c>
      <c r="L131">
        <f>SUMIFS(Export!L$3:L$239,Export!$B$3:$B$239,DATA!$B131,Export!$C$3:$C$239,DATA!$C131)</f>
        <v>25</v>
      </c>
      <c r="M131">
        <f>SUMIFS(Export!M$3:M$239,Export!$B$3:$B$239,DATA!$B131,Export!$C$3:$C$239,DATA!$C131)</f>
        <v>0</v>
      </c>
      <c r="N131">
        <f>SUMIFS(Export!N$3:N$239,Export!$B$3:$B$239,DATA!$B131,Export!$C$3:$C$239,DATA!$C131)</f>
        <v>51</v>
      </c>
      <c r="O131">
        <f>SUMIFS(Export!O$3:O$239,Export!$B$3:$B$239,DATA!$B131,Export!$C$3:$C$239,DATA!$C131)</f>
        <v>2</v>
      </c>
      <c r="P131">
        <f>SUMIFS(Export!P$3:P$239,Export!$B$3:$B$239,DATA!$B131,Export!$C$3:$C$239,DATA!$C131)</f>
        <v>55</v>
      </c>
    </row>
    <row r="132" spans="1:16" x14ac:dyDescent="0.25">
      <c r="A132" t="s">
        <v>96</v>
      </c>
      <c r="B132" t="s">
        <v>141</v>
      </c>
      <c r="C132" t="s">
        <v>166</v>
      </c>
      <c r="D132">
        <f>SUMIFS(Export!D$3:D$239,Export!$B$3:$B$239,DATA!$B132,Export!$C$3:$C$239,DATA!$C132)</f>
        <v>1000</v>
      </c>
      <c r="E132">
        <f>SUMIFS(Export!E$3:E$239,Export!$B$3:$B$239,DATA!$B132,Export!$C$3:$C$239,DATA!$C132)</f>
        <v>789</v>
      </c>
      <c r="F132">
        <f>SUMIFS(Export!F$3:F$239,Export!$B$3:$B$239,DATA!$B132,Export!$C$3:$C$239,DATA!$C132)</f>
        <v>211</v>
      </c>
      <c r="G132">
        <f>SUMIFS(Export!G$3:G$239,Export!$B$3:$B$239,DATA!$B132,Export!$C$3:$C$239,DATA!$C132)</f>
        <v>0</v>
      </c>
      <c r="H132">
        <f>SUMIFS(Export!H$3:H$239,Export!$B$3:$B$239,DATA!$B132,Export!$C$3:$C$239,DATA!$C132)</f>
        <v>0</v>
      </c>
      <c r="I132">
        <f>SUMIFS(Export!I$3:I$239,Export!$B$3:$B$239,DATA!$B132,Export!$C$3:$C$239,DATA!$C132)</f>
        <v>4</v>
      </c>
      <c r="J132">
        <f>SUMIFS(Export!J$3:J$239,Export!$B$3:$B$239,DATA!$B132,Export!$C$3:$C$239,DATA!$C132)</f>
        <v>785</v>
      </c>
      <c r="K132">
        <f>SUMIFS(Export!K$3:K$239,Export!$B$3:$B$239,DATA!$B132,Export!$C$3:$C$239,DATA!$C132)</f>
        <v>8</v>
      </c>
      <c r="L132">
        <f>SUMIFS(Export!L$3:L$239,Export!$B$3:$B$239,DATA!$B132,Export!$C$3:$C$239,DATA!$C132)</f>
        <v>52</v>
      </c>
      <c r="M132">
        <f>SUMIFS(Export!M$3:M$239,Export!$B$3:$B$239,DATA!$B132,Export!$C$3:$C$239,DATA!$C132)</f>
        <v>6</v>
      </c>
      <c r="N132">
        <f>SUMIFS(Export!N$3:N$239,Export!$B$3:$B$239,DATA!$B132,Export!$C$3:$C$239,DATA!$C132)</f>
        <v>303</v>
      </c>
      <c r="O132">
        <f>SUMIFS(Export!O$3:O$239,Export!$B$3:$B$239,DATA!$B132,Export!$C$3:$C$239,DATA!$C132)</f>
        <v>2</v>
      </c>
      <c r="P132">
        <f>SUMIFS(Export!P$3:P$239,Export!$B$3:$B$239,DATA!$B132,Export!$C$3:$C$239,DATA!$C132)</f>
        <v>414</v>
      </c>
    </row>
    <row r="133" spans="1:16" x14ac:dyDescent="0.25">
      <c r="A133" t="s">
        <v>96</v>
      </c>
      <c r="B133" t="s">
        <v>141</v>
      </c>
      <c r="C133" t="s">
        <v>165</v>
      </c>
      <c r="D133">
        <f>SUMIFS(Export!D$3:D$239,Export!$B$3:$B$239,DATA!$B133,Export!$C$3:$C$239,DATA!$C133)</f>
        <v>655</v>
      </c>
      <c r="E133">
        <f>SUMIFS(Export!E$3:E$239,Export!$B$3:$B$239,DATA!$B133,Export!$C$3:$C$239,DATA!$C133)</f>
        <v>492</v>
      </c>
      <c r="F133">
        <f>SUMIFS(Export!F$3:F$239,Export!$B$3:$B$239,DATA!$B133,Export!$C$3:$C$239,DATA!$C133)</f>
        <v>163</v>
      </c>
      <c r="G133">
        <f>SUMIFS(Export!G$3:G$239,Export!$B$3:$B$239,DATA!$B133,Export!$C$3:$C$239,DATA!$C133)</f>
        <v>0</v>
      </c>
      <c r="H133">
        <f>SUMIFS(Export!H$3:H$239,Export!$B$3:$B$239,DATA!$B133,Export!$C$3:$C$239,DATA!$C133)</f>
        <v>0</v>
      </c>
      <c r="I133">
        <f>SUMIFS(Export!I$3:I$239,Export!$B$3:$B$239,DATA!$B133,Export!$C$3:$C$239,DATA!$C133)</f>
        <v>5</v>
      </c>
      <c r="J133">
        <f>SUMIFS(Export!J$3:J$239,Export!$B$3:$B$239,DATA!$B133,Export!$C$3:$C$239,DATA!$C133)</f>
        <v>487</v>
      </c>
      <c r="K133">
        <f>SUMIFS(Export!K$3:K$239,Export!$B$3:$B$239,DATA!$B133,Export!$C$3:$C$239,DATA!$C133)</f>
        <v>1</v>
      </c>
      <c r="L133">
        <f>SUMIFS(Export!L$3:L$239,Export!$B$3:$B$239,DATA!$B133,Export!$C$3:$C$239,DATA!$C133)</f>
        <v>47</v>
      </c>
      <c r="M133">
        <f>SUMIFS(Export!M$3:M$239,Export!$B$3:$B$239,DATA!$B133,Export!$C$3:$C$239,DATA!$C133)</f>
        <v>7</v>
      </c>
      <c r="N133">
        <f>SUMIFS(Export!N$3:N$239,Export!$B$3:$B$239,DATA!$B133,Export!$C$3:$C$239,DATA!$C133)</f>
        <v>147</v>
      </c>
      <c r="O133">
        <f>SUMIFS(Export!O$3:O$239,Export!$B$3:$B$239,DATA!$B133,Export!$C$3:$C$239,DATA!$C133)</f>
        <v>1</v>
      </c>
      <c r="P133">
        <f>SUMIFS(Export!P$3:P$239,Export!$B$3:$B$239,DATA!$B133,Export!$C$3:$C$239,DATA!$C133)</f>
        <v>284</v>
      </c>
    </row>
    <row r="134" spans="1:16" x14ac:dyDescent="0.25">
      <c r="A134" t="s">
        <v>96</v>
      </c>
      <c r="B134" t="s">
        <v>141</v>
      </c>
      <c r="C134" t="s">
        <v>164</v>
      </c>
      <c r="D134">
        <f>SUMIFS(Export!D$3:D$239,Export!$B$3:$B$239,DATA!$B134,Export!$C$3:$C$239,DATA!$C134)</f>
        <v>378</v>
      </c>
      <c r="E134">
        <f>SUMIFS(Export!E$3:E$239,Export!$B$3:$B$239,DATA!$B134,Export!$C$3:$C$239,DATA!$C134)</f>
        <v>285</v>
      </c>
      <c r="F134">
        <f>SUMIFS(Export!F$3:F$239,Export!$B$3:$B$239,DATA!$B134,Export!$C$3:$C$239,DATA!$C134)</f>
        <v>93</v>
      </c>
      <c r="G134">
        <f>SUMIFS(Export!G$3:G$239,Export!$B$3:$B$239,DATA!$B134,Export!$C$3:$C$239,DATA!$C134)</f>
        <v>0</v>
      </c>
      <c r="H134">
        <f>SUMIFS(Export!H$3:H$239,Export!$B$3:$B$239,DATA!$B134,Export!$C$3:$C$239,DATA!$C134)</f>
        <v>0</v>
      </c>
      <c r="I134">
        <f>SUMIFS(Export!I$3:I$239,Export!$B$3:$B$239,DATA!$B134,Export!$C$3:$C$239,DATA!$C134)</f>
        <v>12</v>
      </c>
      <c r="J134">
        <f>SUMIFS(Export!J$3:J$239,Export!$B$3:$B$239,DATA!$B134,Export!$C$3:$C$239,DATA!$C134)</f>
        <v>273</v>
      </c>
      <c r="K134">
        <f>SUMIFS(Export!K$3:K$239,Export!$B$3:$B$239,DATA!$B134,Export!$C$3:$C$239,DATA!$C134)</f>
        <v>3</v>
      </c>
      <c r="L134">
        <f>SUMIFS(Export!L$3:L$239,Export!$B$3:$B$239,DATA!$B134,Export!$C$3:$C$239,DATA!$C134)</f>
        <v>16</v>
      </c>
      <c r="M134">
        <f>SUMIFS(Export!M$3:M$239,Export!$B$3:$B$239,DATA!$B134,Export!$C$3:$C$239,DATA!$C134)</f>
        <v>2</v>
      </c>
      <c r="N134">
        <f>SUMIFS(Export!N$3:N$239,Export!$B$3:$B$239,DATA!$B134,Export!$C$3:$C$239,DATA!$C134)</f>
        <v>87</v>
      </c>
      <c r="O134">
        <f>SUMIFS(Export!O$3:O$239,Export!$B$3:$B$239,DATA!$B134,Export!$C$3:$C$239,DATA!$C134)</f>
        <v>2</v>
      </c>
      <c r="P134">
        <f>SUMIFS(Export!P$3:P$239,Export!$B$3:$B$239,DATA!$B134,Export!$C$3:$C$239,DATA!$C134)</f>
        <v>163</v>
      </c>
    </row>
    <row r="135" spans="1:16" x14ac:dyDescent="0.25">
      <c r="A135" t="s">
        <v>96</v>
      </c>
      <c r="B135" t="s">
        <v>142</v>
      </c>
      <c r="C135" t="s">
        <v>163</v>
      </c>
      <c r="D135">
        <f>SUMIFS(Export!D$3:D$239,Export!$B$3:$B$239,DATA!$B135,Export!$C$3:$C$239,DATA!$C135)</f>
        <v>791</v>
      </c>
      <c r="E135">
        <f>SUMIFS(Export!E$3:E$239,Export!$B$3:$B$239,DATA!$B135,Export!$C$3:$C$239,DATA!$C135)</f>
        <v>613</v>
      </c>
      <c r="F135">
        <f>SUMIFS(Export!F$3:F$239,Export!$B$3:$B$239,DATA!$B135,Export!$C$3:$C$239,DATA!$C135)</f>
        <v>178</v>
      </c>
      <c r="G135">
        <f>SUMIFS(Export!G$3:G$239,Export!$B$3:$B$239,DATA!$B135,Export!$C$3:$C$239,DATA!$C135)</f>
        <v>0</v>
      </c>
      <c r="H135">
        <f>SUMIFS(Export!H$3:H$239,Export!$B$3:$B$239,DATA!$B135,Export!$C$3:$C$239,DATA!$C135)</f>
        <v>2</v>
      </c>
      <c r="I135">
        <f>SUMIFS(Export!I$3:I$239,Export!$B$3:$B$239,DATA!$B135,Export!$C$3:$C$239,DATA!$C135)</f>
        <v>1</v>
      </c>
      <c r="J135">
        <f>SUMIFS(Export!J$3:J$239,Export!$B$3:$B$239,DATA!$B135,Export!$C$3:$C$239,DATA!$C135)</f>
        <v>610</v>
      </c>
      <c r="K135">
        <f>SUMIFS(Export!K$3:K$239,Export!$B$3:$B$239,DATA!$B135,Export!$C$3:$C$239,DATA!$C135)</f>
        <v>12</v>
      </c>
      <c r="L135">
        <f>SUMIFS(Export!L$3:L$239,Export!$B$3:$B$239,DATA!$B135,Export!$C$3:$C$239,DATA!$C135)</f>
        <v>120</v>
      </c>
      <c r="M135">
        <f>SUMIFS(Export!M$3:M$239,Export!$B$3:$B$239,DATA!$B135,Export!$C$3:$C$239,DATA!$C135)</f>
        <v>19</v>
      </c>
      <c r="N135">
        <f>SUMIFS(Export!N$3:N$239,Export!$B$3:$B$239,DATA!$B135,Export!$C$3:$C$239,DATA!$C135)</f>
        <v>297</v>
      </c>
      <c r="O135">
        <f>SUMIFS(Export!O$3:O$239,Export!$B$3:$B$239,DATA!$B135,Export!$C$3:$C$239,DATA!$C135)</f>
        <v>4</v>
      </c>
      <c r="P135">
        <f>SUMIFS(Export!P$3:P$239,Export!$B$3:$B$239,DATA!$B135,Export!$C$3:$C$239,DATA!$C135)</f>
        <v>158</v>
      </c>
    </row>
    <row r="136" spans="1:16" x14ac:dyDescent="0.25">
      <c r="A136" t="s">
        <v>96</v>
      </c>
      <c r="B136" t="s">
        <v>142</v>
      </c>
      <c r="C136" t="s">
        <v>162</v>
      </c>
      <c r="D136">
        <f>SUMIFS(Export!D$3:D$239,Export!$B$3:$B$239,DATA!$B136,Export!$C$3:$C$239,DATA!$C136)</f>
        <v>432</v>
      </c>
      <c r="E136">
        <f>SUMIFS(Export!E$3:E$239,Export!$B$3:$B$239,DATA!$B136,Export!$C$3:$C$239,DATA!$C136)</f>
        <v>341</v>
      </c>
      <c r="F136">
        <f>SUMIFS(Export!F$3:F$239,Export!$B$3:$B$239,DATA!$B136,Export!$C$3:$C$239,DATA!$C136)</f>
        <v>91</v>
      </c>
      <c r="G136">
        <f>SUMIFS(Export!G$3:G$239,Export!$B$3:$B$239,DATA!$B136,Export!$C$3:$C$239,DATA!$C136)</f>
        <v>0</v>
      </c>
      <c r="H136">
        <f>SUMIFS(Export!H$3:H$239,Export!$B$3:$B$239,DATA!$B136,Export!$C$3:$C$239,DATA!$C136)</f>
        <v>1</v>
      </c>
      <c r="I136">
        <f>SUMIFS(Export!I$3:I$239,Export!$B$3:$B$239,DATA!$B136,Export!$C$3:$C$239,DATA!$C136)</f>
        <v>3</v>
      </c>
      <c r="J136">
        <f>SUMIFS(Export!J$3:J$239,Export!$B$3:$B$239,DATA!$B136,Export!$C$3:$C$239,DATA!$C136)</f>
        <v>337</v>
      </c>
      <c r="K136">
        <f>SUMIFS(Export!K$3:K$239,Export!$B$3:$B$239,DATA!$B136,Export!$C$3:$C$239,DATA!$C136)</f>
        <v>5</v>
      </c>
      <c r="L136">
        <f>SUMIFS(Export!L$3:L$239,Export!$B$3:$B$239,DATA!$B136,Export!$C$3:$C$239,DATA!$C136)</f>
        <v>34</v>
      </c>
      <c r="M136">
        <f>SUMIFS(Export!M$3:M$239,Export!$B$3:$B$239,DATA!$B136,Export!$C$3:$C$239,DATA!$C136)</f>
        <v>16</v>
      </c>
      <c r="N136">
        <f>SUMIFS(Export!N$3:N$239,Export!$B$3:$B$239,DATA!$B136,Export!$C$3:$C$239,DATA!$C136)</f>
        <v>190</v>
      </c>
      <c r="O136">
        <f>SUMIFS(Export!O$3:O$239,Export!$B$3:$B$239,DATA!$B136,Export!$C$3:$C$239,DATA!$C136)</f>
        <v>1</v>
      </c>
      <c r="P136">
        <f>SUMIFS(Export!P$3:P$239,Export!$B$3:$B$239,DATA!$B136,Export!$C$3:$C$239,DATA!$C136)</f>
        <v>91</v>
      </c>
    </row>
    <row r="137" spans="1:16" x14ac:dyDescent="0.25">
      <c r="A137" t="s">
        <v>96</v>
      </c>
      <c r="B137" t="s">
        <v>142</v>
      </c>
      <c r="C137" t="s">
        <v>161</v>
      </c>
      <c r="D137">
        <f>SUMIFS(Export!D$3:D$239,Export!$B$3:$B$239,DATA!$B137,Export!$C$3:$C$239,DATA!$C137)</f>
        <v>481</v>
      </c>
      <c r="E137">
        <f>SUMIFS(Export!E$3:E$239,Export!$B$3:$B$239,DATA!$B137,Export!$C$3:$C$239,DATA!$C137)</f>
        <v>384</v>
      </c>
      <c r="F137">
        <f>SUMIFS(Export!F$3:F$239,Export!$B$3:$B$239,DATA!$B137,Export!$C$3:$C$239,DATA!$C137)</f>
        <v>97</v>
      </c>
      <c r="G137">
        <f>SUMIFS(Export!G$3:G$239,Export!$B$3:$B$239,DATA!$B137,Export!$C$3:$C$239,DATA!$C137)</f>
        <v>0</v>
      </c>
      <c r="H137">
        <f>SUMIFS(Export!H$3:H$239,Export!$B$3:$B$239,DATA!$B137,Export!$C$3:$C$239,DATA!$C137)</f>
        <v>5</v>
      </c>
      <c r="I137">
        <f>SUMIFS(Export!I$3:I$239,Export!$B$3:$B$239,DATA!$B137,Export!$C$3:$C$239,DATA!$C137)</f>
        <v>3</v>
      </c>
      <c r="J137">
        <f>SUMIFS(Export!J$3:J$239,Export!$B$3:$B$239,DATA!$B137,Export!$C$3:$C$239,DATA!$C137)</f>
        <v>376</v>
      </c>
      <c r="K137">
        <f>SUMIFS(Export!K$3:K$239,Export!$B$3:$B$239,DATA!$B137,Export!$C$3:$C$239,DATA!$C137)</f>
        <v>3</v>
      </c>
      <c r="L137">
        <f>SUMIFS(Export!L$3:L$239,Export!$B$3:$B$239,DATA!$B137,Export!$C$3:$C$239,DATA!$C137)</f>
        <v>59</v>
      </c>
      <c r="M137">
        <f>SUMIFS(Export!M$3:M$239,Export!$B$3:$B$239,DATA!$B137,Export!$C$3:$C$239,DATA!$C137)</f>
        <v>13</v>
      </c>
      <c r="N137">
        <f>SUMIFS(Export!N$3:N$239,Export!$B$3:$B$239,DATA!$B137,Export!$C$3:$C$239,DATA!$C137)</f>
        <v>160</v>
      </c>
      <c r="O137">
        <f>SUMIFS(Export!O$3:O$239,Export!$B$3:$B$239,DATA!$B137,Export!$C$3:$C$239,DATA!$C137)</f>
        <v>0</v>
      </c>
      <c r="P137">
        <f>SUMIFS(Export!P$3:P$239,Export!$B$3:$B$239,DATA!$B137,Export!$C$3:$C$239,DATA!$C137)</f>
        <v>141</v>
      </c>
    </row>
    <row r="138" spans="1:16" x14ac:dyDescent="0.25">
      <c r="A138" t="s">
        <v>241</v>
      </c>
      <c r="B138" t="s">
        <v>15</v>
      </c>
      <c r="C138" t="s">
        <v>272</v>
      </c>
      <c r="D138">
        <f>SUMIFS(Export!D$3:D$239,Export!$B$3:$B$239,DATA!$B138,Export!$C$3:$C$239,DATA!$C138)</f>
        <v>1413</v>
      </c>
      <c r="E138">
        <f>SUMIFS(Export!E$3:E$239,Export!$B$3:$B$239,DATA!$B138,Export!$C$3:$C$239,DATA!$C138)</f>
        <v>980</v>
      </c>
      <c r="F138">
        <f>SUMIFS(Export!F$3:F$239,Export!$B$3:$B$239,DATA!$B138,Export!$C$3:$C$239,DATA!$C138)</f>
        <v>433</v>
      </c>
      <c r="G138">
        <f>SUMIFS(Export!G$3:G$239,Export!$B$3:$B$239,DATA!$B138,Export!$C$3:$C$239,DATA!$C138)</f>
        <v>0</v>
      </c>
      <c r="H138">
        <f>SUMIFS(Export!H$3:H$239,Export!$B$3:$B$239,DATA!$B138,Export!$C$3:$C$239,DATA!$C138)</f>
        <v>9</v>
      </c>
      <c r="I138">
        <f>SUMIFS(Export!I$3:I$239,Export!$B$3:$B$239,DATA!$B138,Export!$C$3:$C$239,DATA!$C138)</f>
        <v>6</v>
      </c>
      <c r="J138">
        <f>SUMIFS(Export!J$3:J$239,Export!$B$3:$B$239,DATA!$B138,Export!$C$3:$C$239,DATA!$C138)</f>
        <v>965</v>
      </c>
      <c r="K138">
        <f>SUMIFS(Export!K$3:K$239,Export!$B$3:$B$239,DATA!$B138,Export!$C$3:$C$239,DATA!$C138)</f>
        <v>25</v>
      </c>
      <c r="L138">
        <f>SUMIFS(Export!L$3:L$239,Export!$B$3:$B$239,DATA!$B138,Export!$C$3:$C$239,DATA!$C138)</f>
        <v>189</v>
      </c>
      <c r="M138">
        <f>SUMIFS(Export!M$3:M$239,Export!$B$3:$B$239,DATA!$B138,Export!$C$3:$C$239,DATA!$C138)</f>
        <v>17</v>
      </c>
      <c r="N138">
        <f>SUMIFS(Export!N$3:N$239,Export!$B$3:$B$239,DATA!$B138,Export!$C$3:$C$239,DATA!$C138)</f>
        <v>184</v>
      </c>
      <c r="O138">
        <f>SUMIFS(Export!O$3:O$239,Export!$B$3:$B$239,DATA!$B138,Export!$C$3:$C$239,DATA!$C138)</f>
        <v>3</v>
      </c>
      <c r="P138">
        <f>SUMIFS(Export!P$3:P$239,Export!$B$3:$B$239,DATA!$B138,Export!$C$3:$C$239,DATA!$C138)</f>
        <v>547</v>
      </c>
    </row>
    <row r="139" spans="1:16" x14ac:dyDescent="0.25">
      <c r="A139" t="s">
        <v>241</v>
      </c>
      <c r="B139" t="s">
        <v>15</v>
      </c>
      <c r="C139" t="s">
        <v>271</v>
      </c>
      <c r="D139">
        <f>SUMIFS(Export!D$3:D$239,Export!$B$3:$B$239,DATA!$B139,Export!$C$3:$C$239,DATA!$C139)</f>
        <v>1629</v>
      </c>
      <c r="E139">
        <f>SUMIFS(Export!E$3:E$239,Export!$B$3:$B$239,DATA!$B139,Export!$C$3:$C$239,DATA!$C139)</f>
        <v>1141</v>
      </c>
      <c r="F139">
        <f>SUMIFS(Export!F$3:F$239,Export!$B$3:$B$239,DATA!$B139,Export!$C$3:$C$239,DATA!$C139)</f>
        <v>488</v>
      </c>
      <c r="G139">
        <f>SUMIFS(Export!G$3:G$239,Export!$B$3:$B$239,DATA!$B139,Export!$C$3:$C$239,DATA!$C139)</f>
        <v>0</v>
      </c>
      <c r="H139">
        <f>SUMIFS(Export!H$3:H$239,Export!$B$3:$B$239,DATA!$B139,Export!$C$3:$C$239,DATA!$C139)</f>
        <v>3</v>
      </c>
      <c r="I139">
        <f>SUMIFS(Export!I$3:I$239,Export!$B$3:$B$239,DATA!$B139,Export!$C$3:$C$239,DATA!$C139)</f>
        <v>4</v>
      </c>
      <c r="J139">
        <f>SUMIFS(Export!J$3:J$239,Export!$B$3:$B$239,DATA!$B139,Export!$C$3:$C$239,DATA!$C139)</f>
        <v>1134</v>
      </c>
      <c r="K139">
        <f>SUMIFS(Export!K$3:K$239,Export!$B$3:$B$239,DATA!$B139,Export!$C$3:$C$239,DATA!$C139)</f>
        <v>29</v>
      </c>
      <c r="L139">
        <f>SUMIFS(Export!L$3:L$239,Export!$B$3:$B$239,DATA!$B139,Export!$C$3:$C$239,DATA!$C139)</f>
        <v>216</v>
      </c>
      <c r="M139">
        <f>SUMIFS(Export!M$3:M$239,Export!$B$3:$B$239,DATA!$B139,Export!$C$3:$C$239,DATA!$C139)</f>
        <v>20</v>
      </c>
      <c r="N139">
        <f>SUMIFS(Export!N$3:N$239,Export!$B$3:$B$239,DATA!$B139,Export!$C$3:$C$239,DATA!$C139)</f>
        <v>233</v>
      </c>
      <c r="O139">
        <f>SUMIFS(Export!O$3:O$239,Export!$B$3:$B$239,DATA!$B139,Export!$C$3:$C$239,DATA!$C139)</f>
        <v>5</v>
      </c>
      <c r="P139">
        <f>SUMIFS(Export!P$3:P$239,Export!$B$3:$B$239,DATA!$B139,Export!$C$3:$C$239,DATA!$C139)</f>
        <v>631</v>
      </c>
    </row>
    <row r="140" spans="1:16" x14ac:dyDescent="0.25">
      <c r="A140" t="s">
        <v>241</v>
      </c>
      <c r="B140" t="s">
        <v>15</v>
      </c>
      <c r="C140" t="s">
        <v>270</v>
      </c>
      <c r="D140">
        <f>SUMIFS(Export!D$3:D$239,Export!$B$3:$B$239,DATA!$B140,Export!$C$3:$C$239,DATA!$C140)</f>
        <v>1157</v>
      </c>
      <c r="E140">
        <f>SUMIFS(Export!E$3:E$239,Export!$B$3:$B$239,DATA!$B140,Export!$C$3:$C$239,DATA!$C140)</f>
        <v>807</v>
      </c>
      <c r="F140">
        <f>SUMIFS(Export!F$3:F$239,Export!$B$3:$B$239,DATA!$B140,Export!$C$3:$C$239,DATA!$C140)</f>
        <v>350</v>
      </c>
      <c r="G140">
        <f>SUMIFS(Export!G$3:G$239,Export!$B$3:$B$239,DATA!$B140,Export!$C$3:$C$239,DATA!$C140)</f>
        <v>0</v>
      </c>
      <c r="H140">
        <f>SUMIFS(Export!H$3:H$239,Export!$B$3:$B$239,DATA!$B140,Export!$C$3:$C$239,DATA!$C140)</f>
        <v>0</v>
      </c>
      <c r="I140">
        <f>SUMIFS(Export!I$3:I$239,Export!$B$3:$B$239,DATA!$B140,Export!$C$3:$C$239,DATA!$C140)</f>
        <v>13</v>
      </c>
      <c r="J140">
        <f>SUMIFS(Export!J$3:J$239,Export!$B$3:$B$239,DATA!$B140,Export!$C$3:$C$239,DATA!$C140)</f>
        <v>794</v>
      </c>
      <c r="K140">
        <f>SUMIFS(Export!K$3:K$239,Export!$B$3:$B$239,DATA!$B140,Export!$C$3:$C$239,DATA!$C140)</f>
        <v>19</v>
      </c>
      <c r="L140">
        <f>SUMIFS(Export!L$3:L$239,Export!$B$3:$B$239,DATA!$B140,Export!$C$3:$C$239,DATA!$C140)</f>
        <v>170</v>
      </c>
      <c r="M140">
        <f>SUMIFS(Export!M$3:M$239,Export!$B$3:$B$239,DATA!$B140,Export!$C$3:$C$239,DATA!$C140)</f>
        <v>25</v>
      </c>
      <c r="N140">
        <f>SUMIFS(Export!N$3:N$239,Export!$B$3:$B$239,DATA!$B140,Export!$C$3:$C$239,DATA!$C140)</f>
        <v>98</v>
      </c>
      <c r="O140">
        <f>SUMIFS(Export!O$3:O$239,Export!$B$3:$B$239,DATA!$B140,Export!$C$3:$C$239,DATA!$C140)</f>
        <v>8</v>
      </c>
      <c r="P140">
        <f>SUMIFS(Export!P$3:P$239,Export!$B$3:$B$239,DATA!$B140,Export!$C$3:$C$239,DATA!$C140)</f>
        <v>474</v>
      </c>
    </row>
    <row r="141" spans="1:16" x14ac:dyDescent="0.25">
      <c r="A141" t="s">
        <v>241</v>
      </c>
      <c r="B141" t="s">
        <v>15</v>
      </c>
      <c r="C141" t="s">
        <v>269</v>
      </c>
      <c r="D141">
        <f>SUMIFS(Export!D$3:D$239,Export!$B$3:$B$239,DATA!$B141,Export!$C$3:$C$239,DATA!$C141)</f>
        <v>1425</v>
      </c>
      <c r="E141">
        <f>SUMIFS(Export!E$3:E$239,Export!$B$3:$B$239,DATA!$B141,Export!$C$3:$C$239,DATA!$C141)</f>
        <v>1016</v>
      </c>
      <c r="F141">
        <f>SUMIFS(Export!F$3:F$239,Export!$B$3:$B$239,DATA!$B141,Export!$C$3:$C$239,DATA!$C141)</f>
        <v>409</v>
      </c>
      <c r="G141">
        <f>SUMIFS(Export!G$3:G$239,Export!$B$3:$B$239,DATA!$B141,Export!$C$3:$C$239,DATA!$C141)</f>
        <v>0</v>
      </c>
      <c r="H141">
        <f>SUMIFS(Export!H$3:H$239,Export!$B$3:$B$239,DATA!$B141,Export!$C$3:$C$239,DATA!$C141)</f>
        <v>5</v>
      </c>
      <c r="I141">
        <f>SUMIFS(Export!I$3:I$239,Export!$B$3:$B$239,DATA!$B141,Export!$C$3:$C$239,DATA!$C141)</f>
        <v>1</v>
      </c>
      <c r="J141">
        <f>SUMIFS(Export!J$3:J$239,Export!$B$3:$B$239,DATA!$B141,Export!$C$3:$C$239,DATA!$C141)</f>
        <v>1010</v>
      </c>
      <c r="K141">
        <f>SUMIFS(Export!K$3:K$239,Export!$B$3:$B$239,DATA!$B141,Export!$C$3:$C$239,DATA!$C141)</f>
        <v>12</v>
      </c>
      <c r="L141">
        <f>SUMIFS(Export!L$3:L$239,Export!$B$3:$B$239,DATA!$B141,Export!$C$3:$C$239,DATA!$C141)</f>
        <v>207</v>
      </c>
      <c r="M141">
        <f>SUMIFS(Export!M$3:M$239,Export!$B$3:$B$239,DATA!$B141,Export!$C$3:$C$239,DATA!$C141)</f>
        <v>10</v>
      </c>
      <c r="N141">
        <f>SUMIFS(Export!N$3:N$239,Export!$B$3:$B$239,DATA!$B141,Export!$C$3:$C$239,DATA!$C141)</f>
        <v>227</v>
      </c>
      <c r="O141">
        <f>SUMIFS(Export!O$3:O$239,Export!$B$3:$B$239,DATA!$B141,Export!$C$3:$C$239,DATA!$C141)</f>
        <v>3</v>
      </c>
      <c r="P141">
        <f>SUMIFS(Export!P$3:P$239,Export!$B$3:$B$239,DATA!$B141,Export!$C$3:$C$239,DATA!$C141)</f>
        <v>551</v>
      </c>
    </row>
    <row r="142" spans="1:16" x14ac:dyDescent="0.25">
      <c r="A142" t="s">
        <v>241</v>
      </c>
      <c r="B142" t="s">
        <v>15</v>
      </c>
      <c r="C142" t="s">
        <v>268</v>
      </c>
      <c r="D142">
        <f>SUMIFS(Export!D$3:D$239,Export!$B$3:$B$239,DATA!$B142,Export!$C$3:$C$239,DATA!$C142)</f>
        <v>1265</v>
      </c>
      <c r="E142">
        <f>SUMIFS(Export!E$3:E$239,Export!$B$3:$B$239,DATA!$B142,Export!$C$3:$C$239,DATA!$C142)</f>
        <v>822</v>
      </c>
      <c r="F142">
        <f>SUMIFS(Export!F$3:F$239,Export!$B$3:$B$239,DATA!$B142,Export!$C$3:$C$239,DATA!$C142)</f>
        <v>443</v>
      </c>
      <c r="G142">
        <f>SUMIFS(Export!G$3:G$239,Export!$B$3:$B$239,DATA!$B142,Export!$C$3:$C$239,DATA!$C142)</f>
        <v>0</v>
      </c>
      <c r="H142">
        <f>SUMIFS(Export!H$3:H$239,Export!$B$3:$B$239,DATA!$B142,Export!$C$3:$C$239,DATA!$C142)</f>
        <v>0</v>
      </c>
      <c r="I142">
        <f>SUMIFS(Export!I$3:I$239,Export!$B$3:$B$239,DATA!$B142,Export!$C$3:$C$239,DATA!$C142)</f>
        <v>5</v>
      </c>
      <c r="J142">
        <f>SUMIFS(Export!J$3:J$239,Export!$B$3:$B$239,DATA!$B142,Export!$C$3:$C$239,DATA!$C142)</f>
        <v>817</v>
      </c>
      <c r="K142">
        <f>SUMIFS(Export!K$3:K$239,Export!$B$3:$B$239,DATA!$B142,Export!$C$3:$C$239,DATA!$C142)</f>
        <v>12</v>
      </c>
      <c r="L142">
        <f>SUMIFS(Export!L$3:L$239,Export!$B$3:$B$239,DATA!$B142,Export!$C$3:$C$239,DATA!$C142)</f>
        <v>149</v>
      </c>
      <c r="M142">
        <f>SUMIFS(Export!M$3:M$239,Export!$B$3:$B$239,DATA!$B142,Export!$C$3:$C$239,DATA!$C142)</f>
        <v>3</v>
      </c>
      <c r="N142">
        <f>SUMIFS(Export!N$3:N$239,Export!$B$3:$B$239,DATA!$B142,Export!$C$3:$C$239,DATA!$C142)</f>
        <v>225</v>
      </c>
      <c r="O142">
        <f>SUMIFS(Export!O$3:O$239,Export!$B$3:$B$239,DATA!$B142,Export!$C$3:$C$239,DATA!$C142)</f>
        <v>2</v>
      </c>
      <c r="P142">
        <f>SUMIFS(Export!P$3:P$239,Export!$B$3:$B$239,DATA!$B142,Export!$C$3:$C$239,DATA!$C142)</f>
        <v>426</v>
      </c>
    </row>
    <row r="143" spans="1:16" x14ac:dyDescent="0.25">
      <c r="A143" t="s">
        <v>241</v>
      </c>
      <c r="B143" t="s">
        <v>120</v>
      </c>
      <c r="C143" t="s">
        <v>267</v>
      </c>
      <c r="D143">
        <f>SUMIFS(Export!D$3:D$239,Export!$B$3:$B$239,DATA!$B143,Export!$C$3:$C$239,DATA!$C143)</f>
        <v>356</v>
      </c>
      <c r="E143">
        <f>SUMIFS(Export!E$3:E$239,Export!$B$3:$B$239,DATA!$B143,Export!$C$3:$C$239,DATA!$C143)</f>
        <v>237</v>
      </c>
      <c r="F143">
        <f>SUMIFS(Export!F$3:F$239,Export!$B$3:$B$239,DATA!$B143,Export!$C$3:$C$239,DATA!$C143)</f>
        <v>119</v>
      </c>
      <c r="G143">
        <f>SUMIFS(Export!G$3:G$239,Export!$B$3:$B$239,DATA!$B143,Export!$C$3:$C$239,DATA!$C143)</f>
        <v>0</v>
      </c>
      <c r="H143">
        <f>SUMIFS(Export!H$3:H$239,Export!$B$3:$B$239,DATA!$B143,Export!$C$3:$C$239,DATA!$C143)</f>
        <v>0</v>
      </c>
      <c r="I143">
        <f>SUMIFS(Export!I$3:I$239,Export!$B$3:$B$239,DATA!$B143,Export!$C$3:$C$239,DATA!$C143)</f>
        <v>2</v>
      </c>
      <c r="J143">
        <f>SUMIFS(Export!J$3:J$239,Export!$B$3:$B$239,DATA!$B143,Export!$C$3:$C$239,DATA!$C143)</f>
        <v>235</v>
      </c>
      <c r="K143">
        <f>SUMIFS(Export!K$3:K$239,Export!$B$3:$B$239,DATA!$B143,Export!$C$3:$C$239,DATA!$C143)</f>
        <v>1</v>
      </c>
      <c r="L143">
        <f>SUMIFS(Export!L$3:L$239,Export!$B$3:$B$239,DATA!$B143,Export!$C$3:$C$239,DATA!$C143)</f>
        <v>40</v>
      </c>
      <c r="M143">
        <f>SUMIFS(Export!M$3:M$239,Export!$B$3:$B$239,DATA!$B143,Export!$C$3:$C$239,DATA!$C143)</f>
        <v>1</v>
      </c>
      <c r="N143">
        <f>SUMIFS(Export!N$3:N$239,Export!$B$3:$B$239,DATA!$B143,Export!$C$3:$C$239,DATA!$C143)</f>
        <v>37</v>
      </c>
      <c r="O143">
        <f>SUMIFS(Export!O$3:O$239,Export!$B$3:$B$239,DATA!$B143,Export!$C$3:$C$239,DATA!$C143)</f>
        <v>2</v>
      </c>
      <c r="P143">
        <f>SUMIFS(Export!P$3:P$239,Export!$B$3:$B$239,DATA!$B143,Export!$C$3:$C$239,DATA!$C143)</f>
        <v>154</v>
      </c>
    </row>
    <row r="144" spans="1:16" x14ac:dyDescent="0.25">
      <c r="A144" t="s">
        <v>241</v>
      </c>
      <c r="B144" t="s">
        <v>120</v>
      </c>
      <c r="C144" t="s">
        <v>266</v>
      </c>
      <c r="D144">
        <f>SUMIFS(Export!D$3:D$239,Export!$B$3:$B$239,DATA!$B144,Export!$C$3:$C$239,DATA!$C144)</f>
        <v>738</v>
      </c>
      <c r="E144">
        <f>SUMIFS(Export!E$3:E$239,Export!$B$3:$B$239,DATA!$B144,Export!$C$3:$C$239,DATA!$C144)</f>
        <v>497</v>
      </c>
      <c r="F144">
        <f>SUMIFS(Export!F$3:F$239,Export!$B$3:$B$239,DATA!$B144,Export!$C$3:$C$239,DATA!$C144)</f>
        <v>241</v>
      </c>
      <c r="G144">
        <f>SUMIFS(Export!G$3:G$239,Export!$B$3:$B$239,DATA!$B144,Export!$C$3:$C$239,DATA!$C144)</f>
        <v>0</v>
      </c>
      <c r="H144">
        <f>SUMIFS(Export!H$3:H$239,Export!$B$3:$B$239,DATA!$B144,Export!$C$3:$C$239,DATA!$C144)</f>
        <v>0</v>
      </c>
      <c r="I144">
        <f>SUMIFS(Export!I$3:I$239,Export!$B$3:$B$239,DATA!$B144,Export!$C$3:$C$239,DATA!$C144)</f>
        <v>4</v>
      </c>
      <c r="J144">
        <f>SUMIFS(Export!J$3:J$239,Export!$B$3:$B$239,DATA!$B144,Export!$C$3:$C$239,DATA!$C144)</f>
        <v>493</v>
      </c>
      <c r="K144">
        <f>SUMIFS(Export!K$3:K$239,Export!$B$3:$B$239,DATA!$B144,Export!$C$3:$C$239,DATA!$C144)</f>
        <v>3</v>
      </c>
      <c r="L144">
        <f>SUMIFS(Export!L$3:L$239,Export!$B$3:$B$239,DATA!$B144,Export!$C$3:$C$239,DATA!$C144)</f>
        <v>62</v>
      </c>
      <c r="M144">
        <f>SUMIFS(Export!M$3:M$239,Export!$B$3:$B$239,DATA!$B144,Export!$C$3:$C$239,DATA!$C144)</f>
        <v>4</v>
      </c>
      <c r="N144">
        <f>SUMIFS(Export!N$3:N$239,Export!$B$3:$B$239,DATA!$B144,Export!$C$3:$C$239,DATA!$C144)</f>
        <v>132</v>
      </c>
      <c r="O144">
        <f>SUMIFS(Export!O$3:O$239,Export!$B$3:$B$239,DATA!$B144,Export!$C$3:$C$239,DATA!$C144)</f>
        <v>5</v>
      </c>
      <c r="P144">
        <f>SUMIFS(Export!P$3:P$239,Export!$B$3:$B$239,DATA!$B144,Export!$C$3:$C$239,DATA!$C144)</f>
        <v>287</v>
      </c>
    </row>
    <row r="145" spans="1:16" x14ac:dyDescent="0.25">
      <c r="A145" t="s">
        <v>241</v>
      </c>
      <c r="B145" t="s">
        <v>120</v>
      </c>
      <c r="C145" t="s">
        <v>265</v>
      </c>
      <c r="D145">
        <f>SUMIFS(Export!D$3:D$239,Export!$B$3:$B$239,DATA!$B145,Export!$C$3:$C$239,DATA!$C145)</f>
        <v>1546</v>
      </c>
      <c r="E145">
        <f>SUMIFS(Export!E$3:E$239,Export!$B$3:$B$239,DATA!$B145,Export!$C$3:$C$239,DATA!$C145)</f>
        <v>1000</v>
      </c>
      <c r="F145">
        <f>SUMIFS(Export!F$3:F$239,Export!$B$3:$B$239,DATA!$B145,Export!$C$3:$C$239,DATA!$C145)</f>
        <v>546</v>
      </c>
      <c r="G145">
        <f>SUMIFS(Export!G$3:G$239,Export!$B$3:$B$239,DATA!$B145,Export!$C$3:$C$239,DATA!$C145)</f>
        <v>0</v>
      </c>
      <c r="H145">
        <f>SUMIFS(Export!H$3:H$239,Export!$B$3:$B$239,DATA!$B145,Export!$C$3:$C$239,DATA!$C145)</f>
        <v>16</v>
      </c>
      <c r="I145">
        <f>SUMIFS(Export!I$3:I$239,Export!$B$3:$B$239,DATA!$B145,Export!$C$3:$C$239,DATA!$C145)</f>
        <v>11</v>
      </c>
      <c r="J145">
        <f>SUMIFS(Export!J$3:J$239,Export!$B$3:$B$239,DATA!$B145,Export!$C$3:$C$239,DATA!$C145)</f>
        <v>973</v>
      </c>
      <c r="K145">
        <f>SUMIFS(Export!K$3:K$239,Export!$B$3:$B$239,DATA!$B145,Export!$C$3:$C$239,DATA!$C145)</f>
        <v>9</v>
      </c>
      <c r="L145">
        <f>SUMIFS(Export!L$3:L$239,Export!$B$3:$B$239,DATA!$B145,Export!$C$3:$C$239,DATA!$C145)</f>
        <v>116</v>
      </c>
      <c r="M145">
        <f>SUMIFS(Export!M$3:M$239,Export!$B$3:$B$239,DATA!$B145,Export!$C$3:$C$239,DATA!$C145)</f>
        <v>46</v>
      </c>
      <c r="N145">
        <f>SUMIFS(Export!N$3:N$239,Export!$B$3:$B$239,DATA!$B145,Export!$C$3:$C$239,DATA!$C145)</f>
        <v>152</v>
      </c>
      <c r="O145">
        <f>SUMIFS(Export!O$3:O$239,Export!$B$3:$B$239,DATA!$B145,Export!$C$3:$C$239,DATA!$C145)</f>
        <v>5</v>
      </c>
      <c r="P145">
        <f>SUMIFS(Export!P$3:P$239,Export!$B$3:$B$239,DATA!$B145,Export!$C$3:$C$239,DATA!$C145)</f>
        <v>645</v>
      </c>
    </row>
    <row r="146" spans="1:16" x14ac:dyDescent="0.25">
      <c r="A146" t="s">
        <v>241</v>
      </c>
      <c r="B146" t="s">
        <v>120</v>
      </c>
      <c r="C146" t="s">
        <v>264</v>
      </c>
      <c r="D146">
        <f>SUMIFS(Export!D$3:D$239,Export!$B$3:$B$239,DATA!$B146,Export!$C$3:$C$239,DATA!$C146)</f>
        <v>820</v>
      </c>
      <c r="E146">
        <f>SUMIFS(Export!E$3:E$239,Export!$B$3:$B$239,DATA!$B146,Export!$C$3:$C$239,DATA!$C146)</f>
        <v>544</v>
      </c>
      <c r="F146">
        <f>SUMIFS(Export!F$3:F$239,Export!$B$3:$B$239,DATA!$B146,Export!$C$3:$C$239,DATA!$C146)</f>
        <v>276</v>
      </c>
      <c r="G146">
        <f>SUMIFS(Export!G$3:G$239,Export!$B$3:$B$239,DATA!$B146,Export!$C$3:$C$239,DATA!$C146)</f>
        <v>0</v>
      </c>
      <c r="H146">
        <f>SUMIFS(Export!H$3:H$239,Export!$B$3:$B$239,DATA!$B146,Export!$C$3:$C$239,DATA!$C146)</f>
        <v>0</v>
      </c>
      <c r="I146">
        <f>SUMIFS(Export!I$3:I$239,Export!$B$3:$B$239,DATA!$B146,Export!$C$3:$C$239,DATA!$C146)</f>
        <v>2</v>
      </c>
      <c r="J146">
        <f>SUMIFS(Export!J$3:J$239,Export!$B$3:$B$239,DATA!$B146,Export!$C$3:$C$239,DATA!$C146)</f>
        <v>542</v>
      </c>
      <c r="K146">
        <f>SUMIFS(Export!K$3:K$239,Export!$B$3:$B$239,DATA!$B146,Export!$C$3:$C$239,DATA!$C146)</f>
        <v>1</v>
      </c>
      <c r="L146">
        <f>SUMIFS(Export!L$3:L$239,Export!$B$3:$B$239,DATA!$B146,Export!$C$3:$C$239,DATA!$C146)</f>
        <v>142</v>
      </c>
      <c r="M146">
        <f>SUMIFS(Export!M$3:M$239,Export!$B$3:$B$239,DATA!$B146,Export!$C$3:$C$239,DATA!$C146)</f>
        <v>7</v>
      </c>
      <c r="N146">
        <f>SUMIFS(Export!N$3:N$239,Export!$B$3:$B$239,DATA!$B146,Export!$C$3:$C$239,DATA!$C146)</f>
        <v>164</v>
      </c>
      <c r="O146">
        <f>SUMIFS(Export!O$3:O$239,Export!$B$3:$B$239,DATA!$B146,Export!$C$3:$C$239,DATA!$C146)</f>
        <v>4</v>
      </c>
      <c r="P146">
        <f>SUMIFS(Export!P$3:P$239,Export!$B$3:$B$239,DATA!$B146,Export!$C$3:$C$239,DATA!$C146)</f>
        <v>224</v>
      </c>
    </row>
    <row r="147" spans="1:16" x14ac:dyDescent="0.25">
      <c r="A147" t="s">
        <v>241</v>
      </c>
      <c r="B147" t="s">
        <v>120</v>
      </c>
      <c r="C147" t="s">
        <v>263</v>
      </c>
      <c r="D147">
        <f>SUMIFS(Export!D$3:D$239,Export!$B$3:$B$239,DATA!$B147,Export!$C$3:$C$239,DATA!$C147)</f>
        <v>420</v>
      </c>
      <c r="E147">
        <f>SUMIFS(Export!E$3:E$239,Export!$B$3:$B$239,DATA!$B147,Export!$C$3:$C$239,DATA!$C147)</f>
        <v>287</v>
      </c>
      <c r="F147">
        <f>SUMIFS(Export!F$3:F$239,Export!$B$3:$B$239,DATA!$B147,Export!$C$3:$C$239,DATA!$C147)</f>
        <v>133</v>
      </c>
      <c r="G147">
        <f>SUMIFS(Export!G$3:G$239,Export!$B$3:$B$239,DATA!$B147,Export!$C$3:$C$239,DATA!$C147)</f>
        <v>0</v>
      </c>
      <c r="H147">
        <f>SUMIFS(Export!H$3:H$239,Export!$B$3:$B$239,DATA!$B147,Export!$C$3:$C$239,DATA!$C147)</f>
        <v>0</v>
      </c>
      <c r="I147">
        <f>SUMIFS(Export!I$3:I$239,Export!$B$3:$B$239,DATA!$B147,Export!$C$3:$C$239,DATA!$C147)</f>
        <v>1</v>
      </c>
      <c r="J147">
        <f>SUMIFS(Export!J$3:J$239,Export!$B$3:$B$239,DATA!$B147,Export!$C$3:$C$239,DATA!$C147)</f>
        <v>286</v>
      </c>
      <c r="K147">
        <f>SUMIFS(Export!K$3:K$239,Export!$B$3:$B$239,DATA!$B147,Export!$C$3:$C$239,DATA!$C147)</f>
        <v>1</v>
      </c>
      <c r="L147">
        <f>SUMIFS(Export!L$3:L$239,Export!$B$3:$B$239,DATA!$B147,Export!$C$3:$C$239,DATA!$C147)</f>
        <v>54</v>
      </c>
      <c r="M147">
        <f>SUMIFS(Export!M$3:M$239,Export!$B$3:$B$239,DATA!$B147,Export!$C$3:$C$239,DATA!$C147)</f>
        <v>15</v>
      </c>
      <c r="N147">
        <f>SUMIFS(Export!N$3:N$239,Export!$B$3:$B$239,DATA!$B147,Export!$C$3:$C$239,DATA!$C147)</f>
        <v>56</v>
      </c>
      <c r="O147">
        <f>SUMIFS(Export!O$3:O$239,Export!$B$3:$B$239,DATA!$B147,Export!$C$3:$C$239,DATA!$C147)</f>
        <v>4</v>
      </c>
      <c r="P147">
        <f>SUMIFS(Export!P$3:P$239,Export!$B$3:$B$239,DATA!$B147,Export!$C$3:$C$239,DATA!$C147)</f>
        <v>156</v>
      </c>
    </row>
    <row r="148" spans="1:16" x14ac:dyDescent="0.25">
      <c r="A148" t="s">
        <v>241</v>
      </c>
      <c r="B148" t="s">
        <v>120</v>
      </c>
      <c r="C148" t="s">
        <v>262</v>
      </c>
      <c r="D148">
        <f>SUMIFS(Export!D$3:D$239,Export!$B$3:$B$239,DATA!$B148,Export!$C$3:$C$239,DATA!$C148)</f>
        <v>486</v>
      </c>
      <c r="E148">
        <f>SUMIFS(Export!E$3:E$239,Export!$B$3:$B$239,DATA!$B148,Export!$C$3:$C$239,DATA!$C148)</f>
        <v>350</v>
      </c>
      <c r="F148">
        <f>SUMIFS(Export!F$3:F$239,Export!$B$3:$B$239,DATA!$B148,Export!$C$3:$C$239,DATA!$C148)</f>
        <v>136</v>
      </c>
      <c r="G148">
        <f>SUMIFS(Export!G$3:G$239,Export!$B$3:$B$239,DATA!$B148,Export!$C$3:$C$239,DATA!$C148)</f>
        <v>0</v>
      </c>
      <c r="H148">
        <f>SUMIFS(Export!H$3:H$239,Export!$B$3:$B$239,DATA!$B148,Export!$C$3:$C$239,DATA!$C148)</f>
        <v>2</v>
      </c>
      <c r="I148">
        <f>SUMIFS(Export!I$3:I$239,Export!$B$3:$B$239,DATA!$B148,Export!$C$3:$C$239,DATA!$C148)</f>
        <v>1</v>
      </c>
      <c r="J148">
        <f>SUMIFS(Export!J$3:J$239,Export!$B$3:$B$239,DATA!$B148,Export!$C$3:$C$239,DATA!$C148)</f>
        <v>347</v>
      </c>
      <c r="K148">
        <f>SUMIFS(Export!K$3:K$239,Export!$B$3:$B$239,DATA!$B148,Export!$C$3:$C$239,DATA!$C148)</f>
        <v>0</v>
      </c>
      <c r="L148">
        <f>SUMIFS(Export!L$3:L$239,Export!$B$3:$B$239,DATA!$B148,Export!$C$3:$C$239,DATA!$C148)</f>
        <v>45</v>
      </c>
      <c r="M148">
        <f>SUMIFS(Export!M$3:M$239,Export!$B$3:$B$239,DATA!$B148,Export!$C$3:$C$239,DATA!$C148)</f>
        <v>6</v>
      </c>
      <c r="N148">
        <f>SUMIFS(Export!N$3:N$239,Export!$B$3:$B$239,DATA!$B148,Export!$C$3:$C$239,DATA!$C148)</f>
        <v>119</v>
      </c>
      <c r="O148">
        <f>SUMIFS(Export!O$3:O$239,Export!$B$3:$B$239,DATA!$B148,Export!$C$3:$C$239,DATA!$C148)</f>
        <v>1</v>
      </c>
      <c r="P148">
        <f>SUMIFS(Export!P$3:P$239,Export!$B$3:$B$239,DATA!$B148,Export!$C$3:$C$239,DATA!$C148)</f>
        <v>176</v>
      </c>
    </row>
    <row r="149" spans="1:16" x14ac:dyDescent="0.25">
      <c r="A149" t="s">
        <v>241</v>
      </c>
      <c r="B149" t="s">
        <v>120</v>
      </c>
      <c r="C149" t="s">
        <v>261</v>
      </c>
      <c r="D149">
        <f>SUMIFS(Export!D$3:D$239,Export!$B$3:$B$239,DATA!$B149,Export!$C$3:$C$239,DATA!$C149)</f>
        <v>518</v>
      </c>
      <c r="E149">
        <f>SUMIFS(Export!E$3:E$239,Export!$B$3:$B$239,DATA!$B149,Export!$C$3:$C$239,DATA!$C149)</f>
        <v>376</v>
      </c>
      <c r="F149">
        <f>SUMIFS(Export!F$3:F$239,Export!$B$3:$B$239,DATA!$B149,Export!$C$3:$C$239,DATA!$C149)</f>
        <v>142</v>
      </c>
      <c r="G149">
        <f>SUMIFS(Export!G$3:G$239,Export!$B$3:$B$239,DATA!$B149,Export!$C$3:$C$239,DATA!$C149)</f>
        <v>0</v>
      </c>
      <c r="H149">
        <f>SUMIFS(Export!H$3:H$239,Export!$B$3:$B$239,DATA!$B149,Export!$C$3:$C$239,DATA!$C149)</f>
        <v>0</v>
      </c>
      <c r="I149">
        <f>SUMIFS(Export!I$3:I$239,Export!$B$3:$B$239,DATA!$B149,Export!$C$3:$C$239,DATA!$C149)</f>
        <v>3</v>
      </c>
      <c r="J149">
        <f>SUMIFS(Export!J$3:J$239,Export!$B$3:$B$239,DATA!$B149,Export!$C$3:$C$239,DATA!$C149)</f>
        <v>373</v>
      </c>
      <c r="K149">
        <f>SUMIFS(Export!K$3:K$239,Export!$B$3:$B$239,DATA!$B149,Export!$C$3:$C$239,DATA!$C149)</f>
        <v>2</v>
      </c>
      <c r="L149">
        <f>SUMIFS(Export!L$3:L$239,Export!$B$3:$B$239,DATA!$B149,Export!$C$3:$C$239,DATA!$C149)</f>
        <v>85</v>
      </c>
      <c r="M149">
        <f>SUMIFS(Export!M$3:M$239,Export!$B$3:$B$239,DATA!$B149,Export!$C$3:$C$239,DATA!$C149)</f>
        <v>0</v>
      </c>
      <c r="N149">
        <f>SUMIFS(Export!N$3:N$239,Export!$B$3:$B$239,DATA!$B149,Export!$C$3:$C$239,DATA!$C149)</f>
        <v>64</v>
      </c>
      <c r="O149">
        <f>SUMIFS(Export!O$3:O$239,Export!$B$3:$B$239,DATA!$B149,Export!$C$3:$C$239,DATA!$C149)</f>
        <v>2</v>
      </c>
      <c r="P149">
        <f>SUMIFS(Export!P$3:P$239,Export!$B$3:$B$239,DATA!$B149,Export!$C$3:$C$239,DATA!$C149)</f>
        <v>220</v>
      </c>
    </row>
    <row r="150" spans="1:16" x14ac:dyDescent="0.25">
      <c r="A150" t="s">
        <v>241</v>
      </c>
      <c r="B150" t="s">
        <v>120</v>
      </c>
      <c r="C150" t="s">
        <v>260</v>
      </c>
      <c r="D150">
        <f>SUMIFS(Export!D$3:D$239,Export!$B$3:$B$239,DATA!$B150,Export!$C$3:$C$239,DATA!$C150)</f>
        <v>340</v>
      </c>
      <c r="E150">
        <f>SUMIFS(Export!E$3:E$239,Export!$B$3:$B$239,DATA!$B150,Export!$C$3:$C$239,DATA!$C150)</f>
        <v>244</v>
      </c>
      <c r="F150">
        <f>SUMIFS(Export!F$3:F$239,Export!$B$3:$B$239,DATA!$B150,Export!$C$3:$C$239,DATA!$C150)</f>
        <v>96</v>
      </c>
      <c r="G150">
        <f>SUMIFS(Export!G$3:G$239,Export!$B$3:$B$239,DATA!$B150,Export!$C$3:$C$239,DATA!$C150)</f>
        <v>0</v>
      </c>
      <c r="H150">
        <f>SUMIFS(Export!H$3:H$239,Export!$B$3:$B$239,DATA!$B150,Export!$C$3:$C$239,DATA!$C150)</f>
        <v>0</v>
      </c>
      <c r="I150">
        <f>SUMIFS(Export!I$3:I$239,Export!$B$3:$B$239,DATA!$B150,Export!$C$3:$C$239,DATA!$C150)</f>
        <v>0</v>
      </c>
      <c r="J150">
        <f>SUMIFS(Export!J$3:J$239,Export!$B$3:$B$239,DATA!$B150,Export!$C$3:$C$239,DATA!$C150)</f>
        <v>244</v>
      </c>
      <c r="K150">
        <f>SUMIFS(Export!K$3:K$239,Export!$B$3:$B$239,DATA!$B150,Export!$C$3:$C$239,DATA!$C150)</f>
        <v>0</v>
      </c>
      <c r="L150">
        <f>SUMIFS(Export!L$3:L$239,Export!$B$3:$B$239,DATA!$B150,Export!$C$3:$C$239,DATA!$C150)</f>
        <v>44</v>
      </c>
      <c r="M150">
        <f>SUMIFS(Export!M$3:M$239,Export!$B$3:$B$239,DATA!$B150,Export!$C$3:$C$239,DATA!$C150)</f>
        <v>5</v>
      </c>
      <c r="N150">
        <f>SUMIFS(Export!N$3:N$239,Export!$B$3:$B$239,DATA!$B150,Export!$C$3:$C$239,DATA!$C150)</f>
        <v>46</v>
      </c>
      <c r="O150">
        <f>SUMIFS(Export!O$3:O$239,Export!$B$3:$B$239,DATA!$B150,Export!$C$3:$C$239,DATA!$C150)</f>
        <v>0</v>
      </c>
      <c r="P150">
        <f>SUMIFS(Export!P$3:P$239,Export!$B$3:$B$239,DATA!$B150,Export!$C$3:$C$239,DATA!$C150)</f>
        <v>149</v>
      </c>
    </row>
    <row r="151" spans="1:16" x14ac:dyDescent="0.25">
      <c r="A151" t="s">
        <v>241</v>
      </c>
      <c r="B151" t="s">
        <v>121</v>
      </c>
      <c r="C151">
        <v>1</v>
      </c>
      <c r="D151">
        <f>SUMIFS(Export!D$3:D$239,Export!$B$3:$B$239,DATA!$B151,Export!$C$3:$C$239,DATA!$C151)</f>
        <v>1040</v>
      </c>
      <c r="E151">
        <f>SUMIFS(Export!E$3:E$239,Export!$B$3:$B$239,DATA!$B151,Export!$C$3:$C$239,DATA!$C151)</f>
        <v>911</v>
      </c>
      <c r="F151">
        <f>SUMIFS(Export!F$3:F$239,Export!$B$3:$B$239,DATA!$B151,Export!$C$3:$C$239,DATA!$C151)</f>
        <v>129</v>
      </c>
      <c r="G151">
        <f>SUMIFS(Export!G$3:G$239,Export!$B$3:$B$239,DATA!$B151,Export!$C$3:$C$239,DATA!$C151)</f>
        <v>0</v>
      </c>
      <c r="H151">
        <f>SUMIFS(Export!H$3:H$239,Export!$B$3:$B$239,DATA!$B151,Export!$C$3:$C$239,DATA!$C151)</f>
        <v>53</v>
      </c>
      <c r="I151">
        <f>SUMIFS(Export!I$3:I$239,Export!$B$3:$B$239,DATA!$B151,Export!$C$3:$C$239,DATA!$C151)</f>
        <v>7</v>
      </c>
      <c r="J151">
        <f>SUMIFS(Export!J$3:J$239,Export!$B$3:$B$239,DATA!$B151,Export!$C$3:$C$239,DATA!$C151)</f>
        <v>851</v>
      </c>
      <c r="K151">
        <f>SUMIFS(Export!K$3:K$239,Export!$B$3:$B$239,DATA!$B151,Export!$C$3:$C$239,DATA!$C151)</f>
        <v>4</v>
      </c>
      <c r="L151">
        <f>SUMIFS(Export!L$3:L$239,Export!$B$3:$B$239,DATA!$B151,Export!$C$3:$C$239,DATA!$C151)</f>
        <v>49</v>
      </c>
      <c r="M151">
        <f>SUMIFS(Export!M$3:M$239,Export!$B$3:$B$239,DATA!$B151,Export!$C$3:$C$239,DATA!$C151)</f>
        <v>1</v>
      </c>
      <c r="N151">
        <f>SUMIFS(Export!N$3:N$239,Export!$B$3:$B$239,DATA!$B151,Export!$C$3:$C$239,DATA!$C151)</f>
        <v>403</v>
      </c>
      <c r="O151">
        <f>SUMIFS(Export!O$3:O$239,Export!$B$3:$B$239,DATA!$B151,Export!$C$3:$C$239,DATA!$C151)</f>
        <v>1</v>
      </c>
      <c r="P151">
        <f>SUMIFS(Export!P$3:P$239,Export!$B$3:$B$239,DATA!$B151,Export!$C$3:$C$239,DATA!$C151)</f>
        <v>393</v>
      </c>
    </row>
    <row r="152" spans="1:16" x14ac:dyDescent="0.25">
      <c r="A152" t="s">
        <v>241</v>
      </c>
      <c r="B152" t="s">
        <v>251</v>
      </c>
      <c r="C152" t="s">
        <v>259</v>
      </c>
      <c r="D152">
        <f>SUMIFS(Export!D$3:D$239,Export!$B$3:$B$239,DATA!$B152,Export!$C$3:$C$239,DATA!$C152)</f>
        <v>1114</v>
      </c>
      <c r="E152">
        <f>SUMIFS(Export!E$3:E$239,Export!$B$3:$B$239,DATA!$B152,Export!$C$3:$C$239,DATA!$C152)</f>
        <v>706</v>
      </c>
      <c r="F152">
        <f>SUMIFS(Export!F$3:F$239,Export!$B$3:$B$239,DATA!$B152,Export!$C$3:$C$239,DATA!$C152)</f>
        <v>408</v>
      </c>
      <c r="G152">
        <f>SUMIFS(Export!G$3:G$239,Export!$B$3:$B$239,DATA!$B152,Export!$C$3:$C$239,DATA!$C152)</f>
        <v>0</v>
      </c>
      <c r="H152">
        <f>SUMIFS(Export!H$3:H$239,Export!$B$3:$B$239,DATA!$B152,Export!$C$3:$C$239,DATA!$C152)</f>
        <v>13</v>
      </c>
      <c r="I152">
        <f>SUMIFS(Export!I$3:I$239,Export!$B$3:$B$239,DATA!$B152,Export!$C$3:$C$239,DATA!$C152)</f>
        <v>6</v>
      </c>
      <c r="J152">
        <f>SUMIFS(Export!J$3:J$239,Export!$B$3:$B$239,DATA!$B152,Export!$C$3:$C$239,DATA!$C152)</f>
        <v>687</v>
      </c>
      <c r="K152">
        <f>SUMIFS(Export!K$3:K$239,Export!$B$3:$B$239,DATA!$B152,Export!$C$3:$C$239,DATA!$C152)</f>
        <v>14</v>
      </c>
      <c r="L152">
        <f>SUMIFS(Export!L$3:L$239,Export!$B$3:$B$239,DATA!$B152,Export!$C$3:$C$239,DATA!$C152)</f>
        <v>98</v>
      </c>
      <c r="M152">
        <f>SUMIFS(Export!M$3:M$239,Export!$B$3:$B$239,DATA!$B152,Export!$C$3:$C$239,DATA!$C152)</f>
        <v>3</v>
      </c>
      <c r="N152">
        <f>SUMIFS(Export!N$3:N$239,Export!$B$3:$B$239,DATA!$B152,Export!$C$3:$C$239,DATA!$C152)</f>
        <v>303</v>
      </c>
      <c r="O152">
        <f>SUMIFS(Export!O$3:O$239,Export!$B$3:$B$239,DATA!$B152,Export!$C$3:$C$239,DATA!$C152)</f>
        <v>3</v>
      </c>
      <c r="P152">
        <f>SUMIFS(Export!P$3:P$239,Export!$B$3:$B$239,DATA!$B152,Export!$C$3:$C$239,DATA!$C152)</f>
        <v>266</v>
      </c>
    </row>
    <row r="153" spans="1:16" x14ac:dyDescent="0.25">
      <c r="A153" t="s">
        <v>241</v>
      </c>
      <c r="B153" t="s">
        <v>251</v>
      </c>
      <c r="C153" t="s">
        <v>258</v>
      </c>
      <c r="D153">
        <f>SUMIFS(Export!D$3:D$239,Export!$B$3:$B$239,DATA!$B153,Export!$C$3:$C$239,DATA!$C153)</f>
        <v>530</v>
      </c>
      <c r="E153">
        <f>SUMIFS(Export!E$3:E$239,Export!$B$3:$B$239,DATA!$B153,Export!$C$3:$C$239,DATA!$C153)</f>
        <v>357</v>
      </c>
      <c r="F153">
        <f>SUMIFS(Export!F$3:F$239,Export!$B$3:$B$239,DATA!$B153,Export!$C$3:$C$239,DATA!$C153)</f>
        <v>173</v>
      </c>
      <c r="G153">
        <f>SUMIFS(Export!G$3:G$239,Export!$B$3:$B$239,DATA!$B153,Export!$C$3:$C$239,DATA!$C153)</f>
        <v>0</v>
      </c>
      <c r="H153">
        <f>SUMIFS(Export!H$3:H$239,Export!$B$3:$B$239,DATA!$B153,Export!$C$3:$C$239,DATA!$C153)</f>
        <v>5</v>
      </c>
      <c r="I153">
        <f>SUMIFS(Export!I$3:I$239,Export!$B$3:$B$239,DATA!$B153,Export!$C$3:$C$239,DATA!$C153)</f>
        <v>4</v>
      </c>
      <c r="J153">
        <f>SUMIFS(Export!J$3:J$239,Export!$B$3:$B$239,DATA!$B153,Export!$C$3:$C$239,DATA!$C153)</f>
        <v>348</v>
      </c>
      <c r="K153">
        <f>SUMIFS(Export!K$3:K$239,Export!$B$3:$B$239,DATA!$B153,Export!$C$3:$C$239,DATA!$C153)</f>
        <v>4</v>
      </c>
      <c r="L153">
        <f>SUMIFS(Export!L$3:L$239,Export!$B$3:$B$239,DATA!$B153,Export!$C$3:$C$239,DATA!$C153)</f>
        <v>137</v>
      </c>
      <c r="M153">
        <f>SUMIFS(Export!M$3:M$239,Export!$B$3:$B$239,DATA!$B153,Export!$C$3:$C$239,DATA!$C153)</f>
        <v>7</v>
      </c>
      <c r="N153">
        <f>SUMIFS(Export!N$3:N$239,Export!$B$3:$B$239,DATA!$B153,Export!$C$3:$C$239,DATA!$C153)</f>
        <v>81</v>
      </c>
      <c r="O153">
        <f>SUMIFS(Export!O$3:O$239,Export!$B$3:$B$239,DATA!$B153,Export!$C$3:$C$239,DATA!$C153)</f>
        <v>3</v>
      </c>
      <c r="P153">
        <f>SUMIFS(Export!P$3:P$239,Export!$B$3:$B$239,DATA!$B153,Export!$C$3:$C$239,DATA!$C153)</f>
        <v>116</v>
      </c>
    </row>
    <row r="154" spans="1:16" x14ac:dyDescent="0.25">
      <c r="A154" t="s">
        <v>241</v>
      </c>
      <c r="B154" t="s">
        <v>251</v>
      </c>
      <c r="C154" t="s">
        <v>257</v>
      </c>
      <c r="D154">
        <f>SUMIFS(Export!D$3:D$239,Export!$B$3:$B$239,DATA!$B154,Export!$C$3:$C$239,DATA!$C154)</f>
        <v>452</v>
      </c>
      <c r="E154">
        <f>SUMIFS(Export!E$3:E$239,Export!$B$3:$B$239,DATA!$B154,Export!$C$3:$C$239,DATA!$C154)</f>
        <v>301</v>
      </c>
      <c r="F154">
        <f>SUMIFS(Export!F$3:F$239,Export!$B$3:$B$239,DATA!$B154,Export!$C$3:$C$239,DATA!$C154)</f>
        <v>151</v>
      </c>
      <c r="G154">
        <f>SUMIFS(Export!G$3:G$239,Export!$B$3:$B$239,DATA!$B154,Export!$C$3:$C$239,DATA!$C154)</f>
        <v>0</v>
      </c>
      <c r="H154">
        <f>SUMIFS(Export!H$3:H$239,Export!$B$3:$B$239,DATA!$B154,Export!$C$3:$C$239,DATA!$C154)</f>
        <v>1</v>
      </c>
      <c r="I154">
        <f>SUMIFS(Export!I$3:I$239,Export!$B$3:$B$239,DATA!$B154,Export!$C$3:$C$239,DATA!$C154)</f>
        <v>1</v>
      </c>
      <c r="J154">
        <f>SUMIFS(Export!J$3:J$239,Export!$B$3:$B$239,DATA!$B154,Export!$C$3:$C$239,DATA!$C154)</f>
        <v>299</v>
      </c>
      <c r="K154">
        <f>SUMIFS(Export!K$3:K$239,Export!$B$3:$B$239,DATA!$B154,Export!$C$3:$C$239,DATA!$C154)</f>
        <v>7</v>
      </c>
      <c r="L154">
        <f>SUMIFS(Export!L$3:L$239,Export!$B$3:$B$239,DATA!$B154,Export!$C$3:$C$239,DATA!$C154)</f>
        <v>50</v>
      </c>
      <c r="M154">
        <f>SUMIFS(Export!M$3:M$239,Export!$B$3:$B$239,DATA!$B154,Export!$C$3:$C$239,DATA!$C154)</f>
        <v>10</v>
      </c>
      <c r="N154">
        <f>SUMIFS(Export!N$3:N$239,Export!$B$3:$B$239,DATA!$B154,Export!$C$3:$C$239,DATA!$C154)</f>
        <v>93</v>
      </c>
      <c r="O154">
        <f>SUMIFS(Export!O$3:O$239,Export!$B$3:$B$239,DATA!$B154,Export!$C$3:$C$239,DATA!$C154)</f>
        <v>16</v>
      </c>
      <c r="P154">
        <f>SUMIFS(Export!P$3:P$239,Export!$B$3:$B$239,DATA!$B154,Export!$C$3:$C$239,DATA!$C154)</f>
        <v>123</v>
      </c>
    </row>
    <row r="155" spans="1:16" x14ac:dyDescent="0.25">
      <c r="A155" t="s">
        <v>241</v>
      </c>
      <c r="B155" t="s">
        <v>251</v>
      </c>
      <c r="C155" t="s">
        <v>256</v>
      </c>
      <c r="D155">
        <f>SUMIFS(Export!D$3:D$239,Export!$B$3:$B$239,DATA!$B155,Export!$C$3:$C$239,DATA!$C155)</f>
        <v>456</v>
      </c>
      <c r="E155">
        <f>SUMIFS(Export!E$3:E$239,Export!$B$3:$B$239,DATA!$B155,Export!$C$3:$C$239,DATA!$C155)</f>
        <v>279</v>
      </c>
      <c r="F155">
        <f>SUMIFS(Export!F$3:F$239,Export!$B$3:$B$239,DATA!$B155,Export!$C$3:$C$239,DATA!$C155)</f>
        <v>177</v>
      </c>
      <c r="G155">
        <f>SUMIFS(Export!G$3:G$239,Export!$B$3:$B$239,DATA!$B155,Export!$C$3:$C$239,DATA!$C155)</f>
        <v>0</v>
      </c>
      <c r="H155">
        <f>SUMIFS(Export!H$3:H$239,Export!$B$3:$B$239,DATA!$B155,Export!$C$3:$C$239,DATA!$C155)</f>
        <v>3</v>
      </c>
      <c r="I155">
        <f>SUMIFS(Export!I$3:I$239,Export!$B$3:$B$239,DATA!$B155,Export!$C$3:$C$239,DATA!$C155)</f>
        <v>5</v>
      </c>
      <c r="J155">
        <f>SUMIFS(Export!J$3:J$239,Export!$B$3:$B$239,DATA!$B155,Export!$C$3:$C$239,DATA!$C155)</f>
        <v>271</v>
      </c>
      <c r="K155">
        <f>SUMIFS(Export!K$3:K$239,Export!$B$3:$B$239,DATA!$B155,Export!$C$3:$C$239,DATA!$C155)</f>
        <v>0</v>
      </c>
      <c r="L155">
        <f>SUMIFS(Export!L$3:L$239,Export!$B$3:$B$239,DATA!$B155,Export!$C$3:$C$239,DATA!$C155)</f>
        <v>84</v>
      </c>
      <c r="M155">
        <f>SUMIFS(Export!M$3:M$239,Export!$B$3:$B$239,DATA!$B155,Export!$C$3:$C$239,DATA!$C155)</f>
        <v>1</v>
      </c>
      <c r="N155">
        <f>SUMIFS(Export!N$3:N$239,Export!$B$3:$B$239,DATA!$B155,Export!$C$3:$C$239,DATA!$C155)</f>
        <v>123</v>
      </c>
      <c r="O155">
        <f>SUMIFS(Export!O$3:O$239,Export!$B$3:$B$239,DATA!$B155,Export!$C$3:$C$239,DATA!$C155)</f>
        <v>3</v>
      </c>
      <c r="P155">
        <f>SUMIFS(Export!P$3:P$239,Export!$B$3:$B$239,DATA!$B155,Export!$C$3:$C$239,DATA!$C155)</f>
        <v>60</v>
      </c>
    </row>
    <row r="156" spans="1:16" x14ac:dyDescent="0.25">
      <c r="A156" t="s">
        <v>241</v>
      </c>
      <c r="B156" t="s">
        <v>251</v>
      </c>
      <c r="C156" t="s">
        <v>255</v>
      </c>
      <c r="D156">
        <f>SUMIFS(Export!D$3:D$239,Export!$B$3:$B$239,DATA!$B156,Export!$C$3:$C$239,DATA!$C156)</f>
        <v>426</v>
      </c>
      <c r="E156">
        <f>SUMIFS(Export!E$3:E$239,Export!$B$3:$B$239,DATA!$B156,Export!$C$3:$C$239,DATA!$C156)</f>
        <v>271</v>
      </c>
      <c r="F156">
        <f>SUMIFS(Export!F$3:F$239,Export!$B$3:$B$239,DATA!$B156,Export!$C$3:$C$239,DATA!$C156)</f>
        <v>155</v>
      </c>
      <c r="G156">
        <f>SUMIFS(Export!G$3:G$239,Export!$B$3:$B$239,DATA!$B156,Export!$C$3:$C$239,DATA!$C156)</f>
        <v>0</v>
      </c>
      <c r="H156">
        <f>SUMIFS(Export!H$3:H$239,Export!$B$3:$B$239,DATA!$B156,Export!$C$3:$C$239,DATA!$C156)</f>
        <v>0</v>
      </c>
      <c r="I156">
        <f>SUMIFS(Export!I$3:I$239,Export!$B$3:$B$239,DATA!$B156,Export!$C$3:$C$239,DATA!$C156)</f>
        <v>0</v>
      </c>
      <c r="J156">
        <f>SUMIFS(Export!J$3:J$239,Export!$B$3:$B$239,DATA!$B156,Export!$C$3:$C$239,DATA!$C156)</f>
        <v>271</v>
      </c>
      <c r="K156">
        <f>SUMIFS(Export!K$3:K$239,Export!$B$3:$B$239,DATA!$B156,Export!$C$3:$C$239,DATA!$C156)</f>
        <v>1</v>
      </c>
      <c r="L156">
        <f>SUMIFS(Export!L$3:L$239,Export!$B$3:$B$239,DATA!$B156,Export!$C$3:$C$239,DATA!$C156)</f>
        <v>136</v>
      </c>
      <c r="M156">
        <f>SUMIFS(Export!M$3:M$239,Export!$B$3:$B$239,DATA!$B156,Export!$C$3:$C$239,DATA!$C156)</f>
        <v>1</v>
      </c>
      <c r="N156">
        <f>SUMIFS(Export!N$3:N$239,Export!$B$3:$B$239,DATA!$B156,Export!$C$3:$C$239,DATA!$C156)</f>
        <v>76</v>
      </c>
      <c r="O156">
        <f>SUMIFS(Export!O$3:O$239,Export!$B$3:$B$239,DATA!$B156,Export!$C$3:$C$239,DATA!$C156)</f>
        <v>3</v>
      </c>
      <c r="P156">
        <f>SUMIFS(Export!P$3:P$239,Export!$B$3:$B$239,DATA!$B156,Export!$C$3:$C$239,DATA!$C156)</f>
        <v>54</v>
      </c>
    </row>
    <row r="157" spans="1:16" x14ac:dyDescent="0.25">
      <c r="A157" t="s">
        <v>241</v>
      </c>
      <c r="B157" t="s">
        <v>251</v>
      </c>
      <c r="C157" t="s">
        <v>254</v>
      </c>
      <c r="D157">
        <f>SUMIFS(Export!D$3:D$239,Export!$B$3:$B$239,DATA!$B157,Export!$C$3:$C$239,DATA!$C157)</f>
        <v>848</v>
      </c>
      <c r="E157">
        <f>SUMIFS(Export!E$3:E$239,Export!$B$3:$B$239,DATA!$B157,Export!$C$3:$C$239,DATA!$C157)</f>
        <v>599</v>
      </c>
      <c r="F157">
        <f>SUMIFS(Export!F$3:F$239,Export!$B$3:$B$239,DATA!$B157,Export!$C$3:$C$239,DATA!$C157)</f>
        <v>249</v>
      </c>
      <c r="G157">
        <f>SUMIFS(Export!G$3:G$239,Export!$B$3:$B$239,DATA!$B157,Export!$C$3:$C$239,DATA!$C157)</f>
        <v>0</v>
      </c>
      <c r="H157">
        <f>SUMIFS(Export!H$3:H$239,Export!$B$3:$B$239,DATA!$B157,Export!$C$3:$C$239,DATA!$C157)</f>
        <v>4</v>
      </c>
      <c r="I157">
        <f>SUMIFS(Export!I$3:I$239,Export!$B$3:$B$239,DATA!$B157,Export!$C$3:$C$239,DATA!$C157)</f>
        <v>4</v>
      </c>
      <c r="J157">
        <f>SUMIFS(Export!J$3:J$239,Export!$B$3:$B$239,DATA!$B157,Export!$C$3:$C$239,DATA!$C157)</f>
        <v>591</v>
      </c>
      <c r="K157">
        <f>SUMIFS(Export!K$3:K$239,Export!$B$3:$B$239,DATA!$B157,Export!$C$3:$C$239,DATA!$C157)</f>
        <v>6</v>
      </c>
      <c r="L157">
        <f>SUMIFS(Export!L$3:L$239,Export!$B$3:$B$239,DATA!$B157,Export!$C$3:$C$239,DATA!$C157)</f>
        <v>77</v>
      </c>
      <c r="M157">
        <f>SUMIFS(Export!M$3:M$239,Export!$B$3:$B$239,DATA!$B157,Export!$C$3:$C$239,DATA!$C157)</f>
        <v>7</v>
      </c>
      <c r="N157">
        <f>SUMIFS(Export!N$3:N$239,Export!$B$3:$B$239,DATA!$B157,Export!$C$3:$C$239,DATA!$C157)</f>
        <v>177</v>
      </c>
      <c r="O157">
        <f>SUMIFS(Export!O$3:O$239,Export!$B$3:$B$239,DATA!$B157,Export!$C$3:$C$239,DATA!$C157)</f>
        <v>2</v>
      </c>
      <c r="P157">
        <f>SUMIFS(Export!P$3:P$239,Export!$B$3:$B$239,DATA!$B157,Export!$C$3:$C$239,DATA!$C157)</f>
        <v>322</v>
      </c>
    </row>
    <row r="158" spans="1:16" x14ac:dyDescent="0.25">
      <c r="A158" t="s">
        <v>241</v>
      </c>
      <c r="B158" t="s">
        <v>251</v>
      </c>
      <c r="C158" t="s">
        <v>253</v>
      </c>
      <c r="D158">
        <f>SUMIFS(Export!D$3:D$239,Export!$B$3:$B$239,DATA!$B158,Export!$C$3:$C$239,DATA!$C158)</f>
        <v>485</v>
      </c>
      <c r="E158">
        <f>SUMIFS(Export!E$3:E$239,Export!$B$3:$B$239,DATA!$B158,Export!$C$3:$C$239,DATA!$C158)</f>
        <v>322</v>
      </c>
      <c r="F158">
        <f>SUMIFS(Export!F$3:F$239,Export!$B$3:$B$239,DATA!$B158,Export!$C$3:$C$239,DATA!$C158)</f>
        <v>163</v>
      </c>
      <c r="G158">
        <f>SUMIFS(Export!G$3:G$239,Export!$B$3:$B$239,DATA!$B158,Export!$C$3:$C$239,DATA!$C158)</f>
        <v>0</v>
      </c>
      <c r="H158">
        <f>SUMIFS(Export!H$3:H$239,Export!$B$3:$B$239,DATA!$B158,Export!$C$3:$C$239,DATA!$C158)</f>
        <v>2</v>
      </c>
      <c r="I158">
        <f>SUMIFS(Export!I$3:I$239,Export!$B$3:$B$239,DATA!$B158,Export!$C$3:$C$239,DATA!$C158)</f>
        <v>2</v>
      </c>
      <c r="J158">
        <f>SUMIFS(Export!J$3:J$239,Export!$B$3:$B$239,DATA!$B158,Export!$C$3:$C$239,DATA!$C158)</f>
        <v>318</v>
      </c>
      <c r="K158">
        <f>SUMIFS(Export!K$3:K$239,Export!$B$3:$B$239,DATA!$B158,Export!$C$3:$C$239,DATA!$C158)</f>
        <v>6</v>
      </c>
      <c r="L158">
        <f>SUMIFS(Export!L$3:L$239,Export!$B$3:$B$239,DATA!$B158,Export!$C$3:$C$239,DATA!$C158)</f>
        <v>101</v>
      </c>
      <c r="M158">
        <f>SUMIFS(Export!M$3:M$239,Export!$B$3:$B$239,DATA!$B158,Export!$C$3:$C$239,DATA!$C158)</f>
        <v>1</v>
      </c>
      <c r="N158">
        <f>SUMIFS(Export!N$3:N$239,Export!$B$3:$B$239,DATA!$B158,Export!$C$3:$C$239,DATA!$C158)</f>
        <v>98</v>
      </c>
      <c r="O158">
        <f>SUMIFS(Export!O$3:O$239,Export!$B$3:$B$239,DATA!$B158,Export!$C$3:$C$239,DATA!$C158)</f>
        <v>5</v>
      </c>
      <c r="P158">
        <f>SUMIFS(Export!P$3:P$239,Export!$B$3:$B$239,DATA!$B158,Export!$C$3:$C$239,DATA!$C158)</f>
        <v>107</v>
      </c>
    </row>
    <row r="159" spans="1:16" x14ac:dyDescent="0.25">
      <c r="A159" t="s">
        <v>241</v>
      </c>
      <c r="B159" t="s">
        <v>251</v>
      </c>
      <c r="C159" t="s">
        <v>252</v>
      </c>
      <c r="D159">
        <f>SUMIFS(Export!D$3:D$239,Export!$B$3:$B$239,DATA!$B159,Export!$C$3:$C$239,DATA!$C159)</f>
        <v>383</v>
      </c>
      <c r="E159">
        <f>SUMIFS(Export!E$3:E$239,Export!$B$3:$B$239,DATA!$B159,Export!$C$3:$C$239,DATA!$C159)</f>
        <v>267</v>
      </c>
      <c r="F159">
        <f>SUMIFS(Export!F$3:F$239,Export!$B$3:$B$239,DATA!$B159,Export!$C$3:$C$239,DATA!$C159)</f>
        <v>116</v>
      </c>
      <c r="G159">
        <f>SUMIFS(Export!G$3:G$239,Export!$B$3:$B$239,DATA!$B159,Export!$C$3:$C$239,DATA!$C159)</f>
        <v>0</v>
      </c>
      <c r="H159">
        <f>SUMIFS(Export!H$3:H$239,Export!$B$3:$B$239,DATA!$B159,Export!$C$3:$C$239,DATA!$C159)</f>
        <v>0</v>
      </c>
      <c r="I159">
        <f>SUMIFS(Export!I$3:I$239,Export!$B$3:$B$239,DATA!$B159,Export!$C$3:$C$239,DATA!$C159)</f>
        <v>5</v>
      </c>
      <c r="J159">
        <f>SUMIFS(Export!J$3:J$239,Export!$B$3:$B$239,DATA!$B159,Export!$C$3:$C$239,DATA!$C159)</f>
        <v>262</v>
      </c>
      <c r="K159">
        <f>SUMIFS(Export!K$3:K$239,Export!$B$3:$B$239,DATA!$B159,Export!$C$3:$C$239,DATA!$C159)</f>
        <v>4</v>
      </c>
      <c r="L159">
        <f>SUMIFS(Export!L$3:L$239,Export!$B$3:$B$239,DATA!$B159,Export!$C$3:$C$239,DATA!$C159)</f>
        <v>110</v>
      </c>
      <c r="M159">
        <f>SUMIFS(Export!M$3:M$239,Export!$B$3:$B$239,DATA!$B159,Export!$C$3:$C$239,DATA!$C159)</f>
        <v>1</v>
      </c>
      <c r="N159">
        <f>SUMIFS(Export!N$3:N$239,Export!$B$3:$B$239,DATA!$B159,Export!$C$3:$C$239,DATA!$C159)</f>
        <v>101</v>
      </c>
      <c r="O159">
        <f>SUMIFS(Export!O$3:O$239,Export!$B$3:$B$239,DATA!$B159,Export!$C$3:$C$239,DATA!$C159)</f>
        <v>1</v>
      </c>
      <c r="P159">
        <f>SUMIFS(Export!P$3:P$239,Export!$B$3:$B$239,DATA!$B159,Export!$C$3:$C$239,DATA!$C159)</f>
        <v>45</v>
      </c>
    </row>
    <row r="160" spans="1:16" x14ac:dyDescent="0.25">
      <c r="A160" t="s">
        <v>241</v>
      </c>
      <c r="B160" t="s">
        <v>17</v>
      </c>
      <c r="C160" t="s">
        <v>250</v>
      </c>
      <c r="D160">
        <f>SUMIFS(Export!D$3:D$239,Export!$B$3:$B$239,DATA!$B160,Export!$C$3:$C$239,DATA!$C160)</f>
        <v>1312</v>
      </c>
      <c r="E160">
        <f>SUMIFS(Export!E$3:E$239,Export!$B$3:$B$239,DATA!$B160,Export!$C$3:$C$239,DATA!$C160)</f>
        <v>869</v>
      </c>
      <c r="F160">
        <f>SUMIFS(Export!F$3:F$239,Export!$B$3:$B$239,DATA!$B160,Export!$C$3:$C$239,DATA!$C160)</f>
        <v>443</v>
      </c>
      <c r="G160">
        <f>SUMIFS(Export!G$3:G$239,Export!$B$3:$B$239,DATA!$B160,Export!$C$3:$C$239,DATA!$C160)</f>
        <v>0</v>
      </c>
      <c r="H160">
        <f>SUMIFS(Export!H$3:H$239,Export!$B$3:$B$239,DATA!$B160,Export!$C$3:$C$239,DATA!$C160)</f>
        <v>15</v>
      </c>
      <c r="I160">
        <f>SUMIFS(Export!I$3:I$239,Export!$B$3:$B$239,DATA!$B160,Export!$C$3:$C$239,DATA!$C160)</f>
        <v>2</v>
      </c>
      <c r="J160">
        <f>SUMIFS(Export!J$3:J$239,Export!$B$3:$B$239,DATA!$B160,Export!$C$3:$C$239,DATA!$C160)</f>
        <v>852</v>
      </c>
      <c r="K160">
        <f>SUMIFS(Export!K$3:K$239,Export!$B$3:$B$239,DATA!$B160,Export!$C$3:$C$239,DATA!$C160)</f>
        <v>12</v>
      </c>
      <c r="L160">
        <f>SUMIFS(Export!L$3:L$239,Export!$B$3:$B$239,DATA!$B160,Export!$C$3:$C$239,DATA!$C160)</f>
        <v>109</v>
      </c>
      <c r="M160">
        <f>SUMIFS(Export!M$3:M$239,Export!$B$3:$B$239,DATA!$B160,Export!$C$3:$C$239,DATA!$C160)</f>
        <v>14</v>
      </c>
      <c r="N160">
        <f>SUMIFS(Export!N$3:N$239,Export!$B$3:$B$239,DATA!$B160,Export!$C$3:$C$239,DATA!$C160)</f>
        <v>197</v>
      </c>
      <c r="O160">
        <f>SUMIFS(Export!O$3:O$239,Export!$B$3:$B$239,DATA!$B160,Export!$C$3:$C$239,DATA!$C160)</f>
        <v>8</v>
      </c>
      <c r="P160">
        <f>SUMIFS(Export!P$3:P$239,Export!$B$3:$B$239,DATA!$B160,Export!$C$3:$C$239,DATA!$C160)</f>
        <v>512</v>
      </c>
    </row>
    <row r="161" spans="1:16" x14ac:dyDescent="0.25">
      <c r="A161" t="s">
        <v>241</v>
      </c>
      <c r="B161" t="s">
        <v>17</v>
      </c>
      <c r="C161" t="s">
        <v>249</v>
      </c>
      <c r="D161">
        <f>SUMIFS(Export!D$3:D$239,Export!$B$3:$B$239,DATA!$B161,Export!$C$3:$C$239,DATA!$C161)</f>
        <v>1350</v>
      </c>
      <c r="E161">
        <f>SUMIFS(Export!E$3:E$239,Export!$B$3:$B$239,DATA!$B161,Export!$C$3:$C$239,DATA!$C161)</f>
        <v>1010</v>
      </c>
      <c r="F161">
        <f>SUMIFS(Export!F$3:F$239,Export!$B$3:$B$239,DATA!$B161,Export!$C$3:$C$239,DATA!$C161)</f>
        <v>340</v>
      </c>
      <c r="G161">
        <f>SUMIFS(Export!G$3:G$239,Export!$B$3:$B$239,DATA!$B161,Export!$C$3:$C$239,DATA!$C161)</f>
        <v>0</v>
      </c>
      <c r="H161">
        <f>SUMIFS(Export!H$3:H$239,Export!$B$3:$B$239,DATA!$B161,Export!$C$3:$C$239,DATA!$C161)</f>
        <v>6</v>
      </c>
      <c r="I161">
        <f>SUMIFS(Export!I$3:I$239,Export!$B$3:$B$239,DATA!$B161,Export!$C$3:$C$239,DATA!$C161)</f>
        <v>12</v>
      </c>
      <c r="J161">
        <f>SUMIFS(Export!J$3:J$239,Export!$B$3:$B$239,DATA!$B161,Export!$C$3:$C$239,DATA!$C161)</f>
        <v>992</v>
      </c>
      <c r="K161">
        <f>SUMIFS(Export!K$3:K$239,Export!$B$3:$B$239,DATA!$B161,Export!$C$3:$C$239,DATA!$C161)</f>
        <v>11</v>
      </c>
      <c r="L161">
        <f>SUMIFS(Export!L$3:L$239,Export!$B$3:$B$239,DATA!$B161,Export!$C$3:$C$239,DATA!$C161)</f>
        <v>239</v>
      </c>
      <c r="M161">
        <f>SUMIFS(Export!M$3:M$239,Export!$B$3:$B$239,DATA!$B161,Export!$C$3:$C$239,DATA!$C161)</f>
        <v>6</v>
      </c>
      <c r="N161">
        <f>SUMIFS(Export!N$3:N$239,Export!$B$3:$B$239,DATA!$B161,Export!$C$3:$C$239,DATA!$C161)</f>
        <v>251</v>
      </c>
      <c r="O161">
        <f>SUMIFS(Export!O$3:O$239,Export!$B$3:$B$239,DATA!$B161,Export!$C$3:$C$239,DATA!$C161)</f>
        <v>8</v>
      </c>
      <c r="P161">
        <f>SUMIFS(Export!P$3:P$239,Export!$B$3:$B$239,DATA!$B161,Export!$C$3:$C$239,DATA!$C161)</f>
        <v>477</v>
      </c>
    </row>
    <row r="162" spans="1:16" x14ac:dyDescent="0.25">
      <c r="A162" t="s">
        <v>241</v>
      </c>
      <c r="B162" t="s">
        <v>17</v>
      </c>
      <c r="C162" t="s">
        <v>248</v>
      </c>
      <c r="D162">
        <f>SUMIFS(Export!D$3:D$239,Export!$B$3:$B$239,DATA!$B162,Export!$C$3:$C$239,DATA!$C162)</f>
        <v>963</v>
      </c>
      <c r="E162">
        <f>SUMIFS(Export!E$3:E$239,Export!$B$3:$B$239,DATA!$B162,Export!$C$3:$C$239,DATA!$C162)</f>
        <v>698</v>
      </c>
      <c r="F162">
        <f>SUMIFS(Export!F$3:F$239,Export!$B$3:$B$239,DATA!$B162,Export!$C$3:$C$239,DATA!$C162)</f>
        <v>265</v>
      </c>
      <c r="G162">
        <f>SUMIFS(Export!G$3:G$239,Export!$B$3:$B$239,DATA!$B162,Export!$C$3:$C$239,DATA!$C162)</f>
        <v>0</v>
      </c>
      <c r="H162">
        <f>SUMIFS(Export!H$3:H$239,Export!$B$3:$B$239,DATA!$B162,Export!$C$3:$C$239,DATA!$C162)</f>
        <v>24</v>
      </c>
      <c r="I162">
        <f>SUMIFS(Export!I$3:I$239,Export!$B$3:$B$239,DATA!$B162,Export!$C$3:$C$239,DATA!$C162)</f>
        <v>14</v>
      </c>
      <c r="J162">
        <f>SUMIFS(Export!J$3:J$239,Export!$B$3:$B$239,DATA!$B162,Export!$C$3:$C$239,DATA!$C162)</f>
        <v>660</v>
      </c>
      <c r="K162">
        <f>SUMIFS(Export!K$3:K$239,Export!$B$3:$B$239,DATA!$B162,Export!$C$3:$C$239,DATA!$C162)</f>
        <v>6</v>
      </c>
      <c r="L162">
        <f>SUMIFS(Export!L$3:L$239,Export!$B$3:$B$239,DATA!$B162,Export!$C$3:$C$239,DATA!$C162)</f>
        <v>148</v>
      </c>
      <c r="M162">
        <f>SUMIFS(Export!M$3:M$239,Export!$B$3:$B$239,DATA!$B162,Export!$C$3:$C$239,DATA!$C162)</f>
        <v>2</v>
      </c>
      <c r="N162">
        <f>SUMIFS(Export!N$3:N$239,Export!$B$3:$B$239,DATA!$B162,Export!$C$3:$C$239,DATA!$C162)</f>
        <v>182</v>
      </c>
      <c r="O162">
        <f>SUMIFS(Export!O$3:O$239,Export!$B$3:$B$239,DATA!$B162,Export!$C$3:$C$239,DATA!$C162)</f>
        <v>1</v>
      </c>
      <c r="P162">
        <f>SUMIFS(Export!P$3:P$239,Export!$B$3:$B$239,DATA!$B162,Export!$C$3:$C$239,DATA!$C162)</f>
        <v>321</v>
      </c>
    </row>
    <row r="163" spans="1:16" x14ac:dyDescent="0.25">
      <c r="A163" t="s">
        <v>241</v>
      </c>
      <c r="B163" t="s">
        <v>17</v>
      </c>
      <c r="C163" t="s">
        <v>247</v>
      </c>
      <c r="D163">
        <f>SUMIFS(Export!D$3:D$239,Export!$B$3:$B$239,DATA!$B163,Export!$C$3:$C$239,DATA!$C163)</f>
        <v>289</v>
      </c>
      <c r="E163">
        <f>SUMIFS(Export!E$3:E$239,Export!$B$3:$B$239,DATA!$B163,Export!$C$3:$C$239,DATA!$C163)</f>
        <v>230</v>
      </c>
      <c r="F163">
        <f>SUMIFS(Export!F$3:F$239,Export!$B$3:$B$239,DATA!$B163,Export!$C$3:$C$239,DATA!$C163)</f>
        <v>59</v>
      </c>
      <c r="G163">
        <f>SUMIFS(Export!G$3:G$239,Export!$B$3:$B$239,DATA!$B163,Export!$C$3:$C$239,DATA!$C163)</f>
        <v>0</v>
      </c>
      <c r="H163">
        <f>SUMIFS(Export!H$3:H$239,Export!$B$3:$B$239,DATA!$B163,Export!$C$3:$C$239,DATA!$C163)</f>
        <v>0</v>
      </c>
      <c r="I163">
        <f>SUMIFS(Export!I$3:I$239,Export!$B$3:$B$239,DATA!$B163,Export!$C$3:$C$239,DATA!$C163)</f>
        <v>2</v>
      </c>
      <c r="J163">
        <f>SUMIFS(Export!J$3:J$239,Export!$B$3:$B$239,DATA!$B163,Export!$C$3:$C$239,DATA!$C163)</f>
        <v>228</v>
      </c>
      <c r="K163">
        <f>SUMIFS(Export!K$3:K$239,Export!$B$3:$B$239,DATA!$B163,Export!$C$3:$C$239,DATA!$C163)</f>
        <v>0</v>
      </c>
      <c r="L163">
        <f>SUMIFS(Export!L$3:L$239,Export!$B$3:$B$239,DATA!$B163,Export!$C$3:$C$239,DATA!$C163)</f>
        <v>35</v>
      </c>
      <c r="M163">
        <f>SUMIFS(Export!M$3:M$239,Export!$B$3:$B$239,DATA!$B163,Export!$C$3:$C$239,DATA!$C163)</f>
        <v>6</v>
      </c>
      <c r="N163">
        <f>SUMIFS(Export!N$3:N$239,Export!$B$3:$B$239,DATA!$B163,Export!$C$3:$C$239,DATA!$C163)</f>
        <v>51</v>
      </c>
      <c r="O163">
        <f>SUMIFS(Export!O$3:O$239,Export!$B$3:$B$239,DATA!$B163,Export!$C$3:$C$239,DATA!$C163)</f>
        <v>0</v>
      </c>
      <c r="P163">
        <f>SUMIFS(Export!P$3:P$239,Export!$B$3:$B$239,DATA!$B163,Export!$C$3:$C$239,DATA!$C163)</f>
        <v>136</v>
      </c>
    </row>
    <row r="164" spans="1:16" x14ac:dyDescent="0.25">
      <c r="A164" t="s">
        <v>241</v>
      </c>
      <c r="B164" t="s">
        <v>18</v>
      </c>
      <c r="C164" t="s">
        <v>246</v>
      </c>
      <c r="D164">
        <f>SUMIFS(Export!D$3:D$239,Export!$B$3:$B$239,DATA!$B164,Export!$C$3:$C$239,DATA!$C164)</f>
        <v>820</v>
      </c>
      <c r="E164">
        <f>SUMIFS(Export!E$3:E$239,Export!$B$3:$B$239,DATA!$B164,Export!$C$3:$C$239,DATA!$C164)</f>
        <v>546</v>
      </c>
      <c r="F164">
        <f>SUMIFS(Export!F$3:F$239,Export!$B$3:$B$239,DATA!$B164,Export!$C$3:$C$239,DATA!$C164)</f>
        <v>274</v>
      </c>
      <c r="G164">
        <f>SUMIFS(Export!G$3:G$239,Export!$B$3:$B$239,DATA!$B164,Export!$C$3:$C$239,DATA!$C164)</f>
        <v>0</v>
      </c>
      <c r="H164">
        <f>SUMIFS(Export!H$3:H$239,Export!$B$3:$B$239,DATA!$B164,Export!$C$3:$C$239,DATA!$C164)</f>
        <v>2</v>
      </c>
      <c r="I164">
        <f>SUMIFS(Export!I$3:I$239,Export!$B$3:$B$239,DATA!$B164,Export!$C$3:$C$239,DATA!$C164)</f>
        <v>4</v>
      </c>
      <c r="J164">
        <f>SUMIFS(Export!J$3:J$239,Export!$B$3:$B$239,DATA!$B164,Export!$C$3:$C$239,DATA!$C164)</f>
        <v>540</v>
      </c>
      <c r="K164">
        <f>SUMIFS(Export!K$3:K$239,Export!$B$3:$B$239,DATA!$B164,Export!$C$3:$C$239,DATA!$C164)</f>
        <v>11</v>
      </c>
      <c r="L164">
        <f>SUMIFS(Export!L$3:L$239,Export!$B$3:$B$239,DATA!$B164,Export!$C$3:$C$239,DATA!$C164)</f>
        <v>80</v>
      </c>
      <c r="M164">
        <f>SUMIFS(Export!M$3:M$239,Export!$B$3:$B$239,DATA!$B164,Export!$C$3:$C$239,DATA!$C164)</f>
        <v>9</v>
      </c>
      <c r="N164">
        <f>SUMIFS(Export!N$3:N$239,Export!$B$3:$B$239,DATA!$B164,Export!$C$3:$C$239,DATA!$C164)</f>
        <v>113</v>
      </c>
      <c r="O164">
        <f>SUMIFS(Export!O$3:O$239,Export!$B$3:$B$239,DATA!$B164,Export!$C$3:$C$239,DATA!$C164)</f>
        <v>3</v>
      </c>
      <c r="P164">
        <f>SUMIFS(Export!P$3:P$239,Export!$B$3:$B$239,DATA!$B164,Export!$C$3:$C$239,DATA!$C164)</f>
        <v>324</v>
      </c>
    </row>
    <row r="165" spans="1:16" x14ac:dyDescent="0.25">
      <c r="A165" t="s">
        <v>241</v>
      </c>
      <c r="B165" t="s">
        <v>18</v>
      </c>
      <c r="C165" t="s">
        <v>245</v>
      </c>
      <c r="D165">
        <f>SUMIFS(Export!D$3:D$239,Export!$B$3:$B$239,DATA!$B165,Export!$C$3:$C$239,DATA!$C165)</f>
        <v>823</v>
      </c>
      <c r="E165">
        <f>SUMIFS(Export!E$3:E$239,Export!$B$3:$B$239,DATA!$B165,Export!$C$3:$C$239,DATA!$C165)</f>
        <v>645</v>
      </c>
      <c r="F165">
        <f>SUMIFS(Export!F$3:F$239,Export!$B$3:$B$239,DATA!$B165,Export!$C$3:$C$239,DATA!$C165)</f>
        <v>178</v>
      </c>
      <c r="G165">
        <f>SUMIFS(Export!G$3:G$239,Export!$B$3:$B$239,DATA!$B165,Export!$C$3:$C$239,DATA!$C165)</f>
        <v>0</v>
      </c>
      <c r="H165">
        <f>SUMIFS(Export!H$3:H$239,Export!$B$3:$B$239,DATA!$B165,Export!$C$3:$C$239,DATA!$C165)</f>
        <v>0</v>
      </c>
      <c r="I165">
        <f>SUMIFS(Export!I$3:I$239,Export!$B$3:$B$239,DATA!$B165,Export!$C$3:$C$239,DATA!$C165)</f>
        <v>4</v>
      </c>
      <c r="J165">
        <f>SUMIFS(Export!J$3:J$239,Export!$B$3:$B$239,DATA!$B165,Export!$C$3:$C$239,DATA!$C165)</f>
        <v>641</v>
      </c>
      <c r="K165">
        <f>SUMIFS(Export!K$3:K$239,Export!$B$3:$B$239,DATA!$B165,Export!$C$3:$C$239,DATA!$C165)</f>
        <v>5</v>
      </c>
      <c r="L165">
        <f>SUMIFS(Export!L$3:L$239,Export!$B$3:$B$239,DATA!$B165,Export!$C$3:$C$239,DATA!$C165)</f>
        <v>86</v>
      </c>
      <c r="M165">
        <f>SUMIFS(Export!M$3:M$239,Export!$B$3:$B$239,DATA!$B165,Export!$C$3:$C$239,DATA!$C165)</f>
        <v>1</v>
      </c>
      <c r="N165">
        <f>SUMIFS(Export!N$3:N$239,Export!$B$3:$B$239,DATA!$B165,Export!$C$3:$C$239,DATA!$C165)</f>
        <v>210</v>
      </c>
      <c r="O165">
        <f>SUMIFS(Export!O$3:O$239,Export!$B$3:$B$239,DATA!$B165,Export!$C$3:$C$239,DATA!$C165)</f>
        <v>5</v>
      </c>
      <c r="P165">
        <f>SUMIFS(Export!P$3:P$239,Export!$B$3:$B$239,DATA!$B165,Export!$C$3:$C$239,DATA!$C165)</f>
        <v>334</v>
      </c>
    </row>
    <row r="166" spans="1:16" x14ac:dyDescent="0.25">
      <c r="A166" t="s">
        <v>241</v>
      </c>
      <c r="B166" t="s">
        <v>18</v>
      </c>
      <c r="C166" t="s">
        <v>244</v>
      </c>
      <c r="D166">
        <f>SUMIFS(Export!D$3:D$239,Export!$B$3:$B$239,DATA!$B166,Export!$C$3:$C$239,DATA!$C166)</f>
        <v>410</v>
      </c>
      <c r="E166">
        <f>SUMIFS(Export!E$3:E$239,Export!$B$3:$B$239,DATA!$B166,Export!$C$3:$C$239,DATA!$C166)</f>
        <v>318</v>
      </c>
      <c r="F166">
        <f>SUMIFS(Export!F$3:F$239,Export!$B$3:$B$239,DATA!$B166,Export!$C$3:$C$239,DATA!$C166)</f>
        <v>92</v>
      </c>
      <c r="G166">
        <f>SUMIFS(Export!G$3:G$239,Export!$B$3:$B$239,DATA!$B166,Export!$C$3:$C$239,DATA!$C166)</f>
        <v>0</v>
      </c>
      <c r="H166">
        <f>SUMIFS(Export!H$3:H$239,Export!$B$3:$B$239,DATA!$B166,Export!$C$3:$C$239,DATA!$C166)</f>
        <v>3</v>
      </c>
      <c r="I166">
        <f>SUMIFS(Export!I$3:I$239,Export!$B$3:$B$239,DATA!$B166,Export!$C$3:$C$239,DATA!$C166)</f>
        <v>8</v>
      </c>
      <c r="J166">
        <f>SUMIFS(Export!J$3:J$239,Export!$B$3:$B$239,DATA!$B166,Export!$C$3:$C$239,DATA!$C166)</f>
        <v>307</v>
      </c>
      <c r="K166">
        <f>SUMIFS(Export!K$3:K$239,Export!$B$3:$B$239,DATA!$B166,Export!$C$3:$C$239,DATA!$C166)</f>
        <v>1</v>
      </c>
      <c r="L166">
        <f>SUMIFS(Export!L$3:L$239,Export!$B$3:$B$239,DATA!$B166,Export!$C$3:$C$239,DATA!$C166)</f>
        <v>47</v>
      </c>
      <c r="M166">
        <f>SUMIFS(Export!M$3:M$239,Export!$B$3:$B$239,DATA!$B166,Export!$C$3:$C$239,DATA!$C166)</f>
        <v>1</v>
      </c>
      <c r="N166">
        <f>SUMIFS(Export!N$3:N$239,Export!$B$3:$B$239,DATA!$B166,Export!$C$3:$C$239,DATA!$C166)</f>
        <v>118</v>
      </c>
      <c r="O166">
        <f>SUMIFS(Export!O$3:O$239,Export!$B$3:$B$239,DATA!$B166,Export!$C$3:$C$239,DATA!$C166)</f>
        <v>0</v>
      </c>
      <c r="P166">
        <f>SUMIFS(Export!P$3:P$239,Export!$B$3:$B$239,DATA!$B166,Export!$C$3:$C$239,DATA!$C166)</f>
        <v>140</v>
      </c>
    </row>
    <row r="167" spans="1:16" x14ac:dyDescent="0.25">
      <c r="A167" t="s">
        <v>241</v>
      </c>
      <c r="B167" t="s">
        <v>18</v>
      </c>
      <c r="C167" t="s">
        <v>243</v>
      </c>
      <c r="D167">
        <f>SUMIFS(Export!D$3:D$239,Export!$B$3:$B$239,DATA!$B167,Export!$C$3:$C$239,DATA!$C167)</f>
        <v>759</v>
      </c>
      <c r="E167">
        <f>SUMIFS(Export!E$3:E$239,Export!$B$3:$B$239,DATA!$B167,Export!$C$3:$C$239,DATA!$C167)</f>
        <v>537</v>
      </c>
      <c r="F167">
        <f>SUMIFS(Export!F$3:F$239,Export!$B$3:$B$239,DATA!$B167,Export!$C$3:$C$239,DATA!$C167)</f>
        <v>222</v>
      </c>
      <c r="G167">
        <f>SUMIFS(Export!G$3:G$239,Export!$B$3:$B$239,DATA!$B167,Export!$C$3:$C$239,DATA!$C167)</f>
        <v>0</v>
      </c>
      <c r="H167">
        <f>SUMIFS(Export!H$3:H$239,Export!$B$3:$B$239,DATA!$B167,Export!$C$3:$C$239,DATA!$C167)</f>
        <v>0</v>
      </c>
      <c r="I167">
        <f>SUMIFS(Export!I$3:I$239,Export!$B$3:$B$239,DATA!$B167,Export!$C$3:$C$239,DATA!$C167)</f>
        <v>6</v>
      </c>
      <c r="J167">
        <f>SUMIFS(Export!J$3:J$239,Export!$B$3:$B$239,DATA!$B167,Export!$C$3:$C$239,DATA!$C167)</f>
        <v>531</v>
      </c>
      <c r="K167">
        <f>SUMIFS(Export!K$3:K$239,Export!$B$3:$B$239,DATA!$B167,Export!$C$3:$C$239,DATA!$C167)</f>
        <v>18</v>
      </c>
      <c r="L167">
        <f>SUMIFS(Export!L$3:L$239,Export!$B$3:$B$239,DATA!$B167,Export!$C$3:$C$239,DATA!$C167)</f>
        <v>171</v>
      </c>
      <c r="M167">
        <f>SUMIFS(Export!M$3:M$239,Export!$B$3:$B$239,DATA!$B167,Export!$C$3:$C$239,DATA!$C167)</f>
        <v>1</v>
      </c>
      <c r="N167">
        <f>SUMIFS(Export!N$3:N$239,Export!$B$3:$B$239,DATA!$B167,Export!$C$3:$C$239,DATA!$C167)</f>
        <v>124</v>
      </c>
      <c r="O167">
        <f>SUMIFS(Export!O$3:O$239,Export!$B$3:$B$239,DATA!$B167,Export!$C$3:$C$239,DATA!$C167)</f>
        <v>4</v>
      </c>
      <c r="P167">
        <f>SUMIFS(Export!P$3:P$239,Export!$B$3:$B$239,DATA!$B167,Export!$C$3:$C$239,DATA!$C167)</f>
        <v>213</v>
      </c>
    </row>
    <row r="168" spans="1:16" x14ac:dyDescent="0.25">
      <c r="A168" t="s">
        <v>241</v>
      </c>
      <c r="B168" t="s">
        <v>18</v>
      </c>
      <c r="C168" t="s">
        <v>242</v>
      </c>
      <c r="D168">
        <f>SUMIFS(Export!D$3:D$239,Export!$B$3:$B$239,DATA!$B168,Export!$C$3:$C$239,DATA!$C168)</f>
        <v>333</v>
      </c>
      <c r="E168">
        <f>SUMIFS(Export!E$3:E$239,Export!$B$3:$B$239,DATA!$B168,Export!$C$3:$C$239,DATA!$C168)</f>
        <v>239</v>
      </c>
      <c r="F168">
        <f>SUMIFS(Export!F$3:F$239,Export!$B$3:$B$239,DATA!$B168,Export!$C$3:$C$239,DATA!$C168)</f>
        <v>94</v>
      </c>
      <c r="G168">
        <f>SUMIFS(Export!G$3:G$239,Export!$B$3:$B$239,DATA!$B168,Export!$C$3:$C$239,DATA!$C168)</f>
        <v>0</v>
      </c>
      <c r="H168">
        <f>SUMIFS(Export!H$3:H$239,Export!$B$3:$B$239,DATA!$B168,Export!$C$3:$C$239,DATA!$C168)</f>
        <v>0</v>
      </c>
      <c r="I168">
        <f>SUMIFS(Export!I$3:I$239,Export!$B$3:$B$239,DATA!$B168,Export!$C$3:$C$239,DATA!$C168)</f>
        <v>2</v>
      </c>
      <c r="J168">
        <f>SUMIFS(Export!J$3:J$239,Export!$B$3:$B$239,DATA!$B168,Export!$C$3:$C$239,DATA!$C168)</f>
        <v>237</v>
      </c>
      <c r="K168">
        <f>SUMIFS(Export!K$3:K$239,Export!$B$3:$B$239,DATA!$B168,Export!$C$3:$C$239,DATA!$C168)</f>
        <v>3</v>
      </c>
      <c r="L168">
        <f>SUMIFS(Export!L$3:L$239,Export!$B$3:$B$239,DATA!$B168,Export!$C$3:$C$239,DATA!$C168)</f>
        <v>72</v>
      </c>
      <c r="M168">
        <f>SUMIFS(Export!M$3:M$239,Export!$B$3:$B$239,DATA!$B168,Export!$C$3:$C$239,DATA!$C168)</f>
        <v>11</v>
      </c>
      <c r="N168">
        <f>SUMIFS(Export!N$3:N$239,Export!$B$3:$B$239,DATA!$B168,Export!$C$3:$C$239,DATA!$C168)</f>
        <v>55</v>
      </c>
      <c r="O168">
        <f>SUMIFS(Export!O$3:O$239,Export!$B$3:$B$239,DATA!$B168,Export!$C$3:$C$239,DATA!$C168)</f>
        <v>1</v>
      </c>
      <c r="P168">
        <f>SUMIFS(Export!P$3:P$239,Export!$B$3:$B$239,DATA!$B168,Export!$C$3:$C$239,DATA!$C168)</f>
        <v>95</v>
      </c>
    </row>
    <row r="169" spans="1:16" x14ac:dyDescent="0.25">
      <c r="A169" t="s">
        <v>241</v>
      </c>
      <c r="B169" t="s">
        <v>122</v>
      </c>
      <c r="C169">
        <v>1</v>
      </c>
      <c r="D169">
        <f>SUMIFS(Export!D$3:D$239,Export!$B$3:$B$239,DATA!$B169,Export!$C$3:$C$239,DATA!$C169)</f>
        <v>1217</v>
      </c>
      <c r="E169">
        <f>SUMIFS(Export!E$3:E$239,Export!$B$3:$B$239,DATA!$B169,Export!$C$3:$C$239,DATA!$C169)</f>
        <v>722</v>
      </c>
      <c r="F169">
        <f>SUMIFS(Export!F$3:F$239,Export!$B$3:$B$239,DATA!$B169,Export!$C$3:$C$239,DATA!$C169)</f>
        <v>495</v>
      </c>
      <c r="G169">
        <f>SUMIFS(Export!G$3:G$239,Export!$B$3:$B$239,DATA!$B169,Export!$C$3:$C$239,DATA!$C169)</f>
        <v>0</v>
      </c>
      <c r="H169">
        <f>SUMIFS(Export!H$3:H$239,Export!$B$3:$B$239,DATA!$B169,Export!$C$3:$C$239,DATA!$C169)</f>
        <v>6</v>
      </c>
      <c r="I169">
        <f>SUMIFS(Export!I$3:I$239,Export!$B$3:$B$239,DATA!$B169,Export!$C$3:$C$239,DATA!$C169)</f>
        <v>6</v>
      </c>
      <c r="J169">
        <f>SUMIFS(Export!J$3:J$239,Export!$B$3:$B$239,DATA!$B169,Export!$C$3:$C$239,DATA!$C169)</f>
        <v>710</v>
      </c>
      <c r="K169">
        <f>SUMIFS(Export!K$3:K$239,Export!$B$3:$B$239,DATA!$B169,Export!$C$3:$C$239,DATA!$C169)</f>
        <v>13</v>
      </c>
      <c r="L169">
        <f>SUMIFS(Export!L$3:L$239,Export!$B$3:$B$239,DATA!$B169,Export!$C$3:$C$239,DATA!$C169)</f>
        <v>90</v>
      </c>
      <c r="M169">
        <f>SUMIFS(Export!M$3:M$239,Export!$B$3:$B$239,DATA!$B169,Export!$C$3:$C$239,DATA!$C169)</f>
        <v>25</v>
      </c>
      <c r="N169">
        <f>SUMIFS(Export!N$3:N$239,Export!$B$3:$B$239,DATA!$B169,Export!$C$3:$C$239,DATA!$C169)</f>
        <v>219</v>
      </c>
      <c r="O169">
        <f>SUMIFS(Export!O$3:O$239,Export!$B$3:$B$239,DATA!$B169,Export!$C$3:$C$239,DATA!$C169)</f>
        <v>10</v>
      </c>
      <c r="P169">
        <f>SUMIFS(Export!P$3:P$239,Export!$B$3:$B$239,DATA!$B169,Export!$C$3:$C$239,DATA!$C169)</f>
        <v>353</v>
      </c>
    </row>
    <row r="170" spans="1:16" x14ac:dyDescent="0.25">
      <c r="A170" t="s">
        <v>241</v>
      </c>
      <c r="B170" t="s">
        <v>122</v>
      </c>
      <c r="C170">
        <v>2</v>
      </c>
      <c r="D170">
        <f>SUMIFS(Export!D$3:D$239,Export!$B$3:$B$239,DATA!$B170,Export!$C$3:$C$239,DATA!$C170)</f>
        <v>1054</v>
      </c>
      <c r="E170">
        <f>SUMIFS(Export!E$3:E$239,Export!$B$3:$B$239,DATA!$B170,Export!$C$3:$C$239,DATA!$C170)</f>
        <v>683</v>
      </c>
      <c r="F170">
        <f>SUMIFS(Export!F$3:F$239,Export!$B$3:$B$239,DATA!$B170,Export!$C$3:$C$239,DATA!$C170)</f>
        <v>371</v>
      </c>
      <c r="G170">
        <f>SUMIFS(Export!G$3:G$239,Export!$B$3:$B$239,DATA!$B170,Export!$C$3:$C$239,DATA!$C170)</f>
        <v>0</v>
      </c>
      <c r="H170">
        <f>SUMIFS(Export!H$3:H$239,Export!$B$3:$B$239,DATA!$B170,Export!$C$3:$C$239,DATA!$C170)</f>
        <v>5</v>
      </c>
      <c r="I170">
        <f>SUMIFS(Export!I$3:I$239,Export!$B$3:$B$239,DATA!$B170,Export!$C$3:$C$239,DATA!$C170)</f>
        <v>2</v>
      </c>
      <c r="J170">
        <f>SUMIFS(Export!J$3:J$239,Export!$B$3:$B$239,DATA!$B170,Export!$C$3:$C$239,DATA!$C170)</f>
        <v>676</v>
      </c>
      <c r="K170">
        <f>SUMIFS(Export!K$3:K$239,Export!$B$3:$B$239,DATA!$B170,Export!$C$3:$C$239,DATA!$C170)</f>
        <v>35</v>
      </c>
      <c r="L170">
        <f>SUMIFS(Export!L$3:L$239,Export!$B$3:$B$239,DATA!$B170,Export!$C$3:$C$239,DATA!$C170)</f>
        <v>125</v>
      </c>
      <c r="M170">
        <f>SUMIFS(Export!M$3:M$239,Export!$B$3:$B$239,DATA!$B170,Export!$C$3:$C$239,DATA!$C170)</f>
        <v>17</v>
      </c>
      <c r="N170">
        <f>SUMIFS(Export!N$3:N$239,Export!$B$3:$B$239,DATA!$B170,Export!$C$3:$C$239,DATA!$C170)</f>
        <v>224</v>
      </c>
      <c r="O170">
        <f>SUMIFS(Export!O$3:O$239,Export!$B$3:$B$239,DATA!$B170,Export!$C$3:$C$239,DATA!$C170)</f>
        <v>4</v>
      </c>
      <c r="P170">
        <f>SUMIFS(Export!P$3:P$239,Export!$B$3:$B$239,DATA!$B170,Export!$C$3:$C$239,DATA!$C170)</f>
        <v>271</v>
      </c>
    </row>
    <row r="171" spans="1:16" x14ac:dyDescent="0.25">
      <c r="A171" t="s">
        <v>241</v>
      </c>
      <c r="B171" t="s">
        <v>122</v>
      </c>
      <c r="C171">
        <v>3</v>
      </c>
      <c r="D171">
        <f>SUMIFS(Export!D$3:D$239,Export!$B$3:$B$239,DATA!$B171,Export!$C$3:$C$239,DATA!$C171)</f>
        <v>1188</v>
      </c>
      <c r="E171">
        <f>SUMIFS(Export!E$3:E$239,Export!$B$3:$B$239,DATA!$B171,Export!$C$3:$C$239,DATA!$C171)</f>
        <v>853</v>
      </c>
      <c r="F171">
        <f>SUMIFS(Export!F$3:F$239,Export!$B$3:$B$239,DATA!$B171,Export!$C$3:$C$239,DATA!$C171)</f>
        <v>335</v>
      </c>
      <c r="G171">
        <f>SUMIFS(Export!G$3:G$239,Export!$B$3:$B$239,DATA!$B171,Export!$C$3:$C$239,DATA!$C171)</f>
        <v>0</v>
      </c>
      <c r="H171">
        <f>SUMIFS(Export!H$3:H$239,Export!$B$3:$B$239,DATA!$B171,Export!$C$3:$C$239,DATA!$C171)</f>
        <v>7</v>
      </c>
      <c r="I171">
        <f>SUMIFS(Export!I$3:I$239,Export!$B$3:$B$239,DATA!$B171,Export!$C$3:$C$239,DATA!$C171)</f>
        <v>9</v>
      </c>
      <c r="J171">
        <f>SUMIFS(Export!J$3:J$239,Export!$B$3:$B$239,DATA!$B171,Export!$C$3:$C$239,DATA!$C171)</f>
        <v>837</v>
      </c>
      <c r="K171">
        <f>SUMIFS(Export!K$3:K$239,Export!$B$3:$B$239,DATA!$B171,Export!$C$3:$C$239,DATA!$C171)</f>
        <v>27</v>
      </c>
      <c r="L171">
        <f>SUMIFS(Export!L$3:L$239,Export!$B$3:$B$239,DATA!$B171,Export!$C$3:$C$239,DATA!$C171)</f>
        <v>157</v>
      </c>
      <c r="M171">
        <f>SUMIFS(Export!M$3:M$239,Export!$B$3:$B$239,DATA!$B171,Export!$C$3:$C$239,DATA!$C171)</f>
        <v>14</v>
      </c>
      <c r="N171">
        <f>SUMIFS(Export!N$3:N$239,Export!$B$3:$B$239,DATA!$B171,Export!$C$3:$C$239,DATA!$C171)</f>
        <v>316</v>
      </c>
      <c r="O171">
        <f>SUMIFS(Export!O$3:O$239,Export!$B$3:$B$239,DATA!$B171,Export!$C$3:$C$239,DATA!$C171)</f>
        <v>6</v>
      </c>
      <c r="P171">
        <f>SUMIFS(Export!P$3:P$239,Export!$B$3:$B$239,DATA!$B171,Export!$C$3:$C$239,DATA!$C171)</f>
        <v>317</v>
      </c>
    </row>
    <row r="172" spans="1:16" x14ac:dyDescent="0.25">
      <c r="A172" t="s">
        <v>95</v>
      </c>
      <c r="B172" t="s">
        <v>23</v>
      </c>
      <c r="C172" t="s">
        <v>199</v>
      </c>
      <c r="D172">
        <f>SUMIFS(Export!D$3:D$239,Export!$B$3:$B$239,DATA!$B172,Export!$C$3:$C$239,DATA!$C172)</f>
        <v>277</v>
      </c>
      <c r="E172">
        <f>SUMIFS(Export!E$3:E$239,Export!$B$3:$B$239,DATA!$B172,Export!$C$3:$C$239,DATA!$C172)</f>
        <v>220</v>
      </c>
      <c r="F172">
        <f>SUMIFS(Export!F$3:F$239,Export!$B$3:$B$239,DATA!$B172,Export!$C$3:$C$239,DATA!$C172)</f>
        <v>57</v>
      </c>
      <c r="G172">
        <f>SUMIFS(Export!G$3:G$239,Export!$B$3:$B$239,DATA!$B172,Export!$C$3:$C$239,DATA!$C172)</f>
        <v>0</v>
      </c>
      <c r="H172">
        <f>SUMIFS(Export!H$3:H$239,Export!$B$3:$B$239,DATA!$B172,Export!$C$3:$C$239,DATA!$C172)</f>
        <v>0</v>
      </c>
      <c r="I172">
        <f>SUMIFS(Export!I$3:I$239,Export!$B$3:$B$239,DATA!$B172,Export!$C$3:$C$239,DATA!$C172)</f>
        <v>2</v>
      </c>
      <c r="J172">
        <f>SUMIFS(Export!J$3:J$239,Export!$B$3:$B$239,DATA!$B172,Export!$C$3:$C$239,DATA!$C172)</f>
        <v>218</v>
      </c>
      <c r="K172">
        <f>SUMIFS(Export!K$3:K$239,Export!$B$3:$B$239,DATA!$B172,Export!$C$3:$C$239,DATA!$C172)</f>
        <v>2</v>
      </c>
      <c r="L172">
        <f>SUMIFS(Export!L$3:L$239,Export!$B$3:$B$239,DATA!$B172,Export!$C$3:$C$239,DATA!$C172)</f>
        <v>13</v>
      </c>
      <c r="M172">
        <f>SUMIFS(Export!M$3:M$239,Export!$B$3:$B$239,DATA!$B172,Export!$C$3:$C$239,DATA!$C172)</f>
        <v>2</v>
      </c>
      <c r="N172">
        <f>SUMIFS(Export!N$3:N$239,Export!$B$3:$B$239,DATA!$B172,Export!$C$3:$C$239,DATA!$C172)</f>
        <v>80</v>
      </c>
      <c r="O172">
        <f>SUMIFS(Export!O$3:O$239,Export!$B$3:$B$239,DATA!$B172,Export!$C$3:$C$239,DATA!$C172)</f>
        <v>2</v>
      </c>
      <c r="P172">
        <f>SUMIFS(Export!P$3:P$239,Export!$B$3:$B$239,DATA!$B172,Export!$C$3:$C$239,DATA!$C172)</f>
        <v>119</v>
      </c>
    </row>
    <row r="173" spans="1:16" x14ac:dyDescent="0.25">
      <c r="A173" t="s">
        <v>95</v>
      </c>
      <c r="B173" t="s">
        <v>23</v>
      </c>
      <c r="C173" t="s">
        <v>198</v>
      </c>
      <c r="D173">
        <f>SUMIFS(Export!D$3:D$239,Export!$B$3:$B$239,DATA!$B173,Export!$C$3:$C$239,DATA!$C173)</f>
        <v>217</v>
      </c>
      <c r="E173">
        <f>SUMIFS(Export!E$3:E$239,Export!$B$3:$B$239,DATA!$B173,Export!$C$3:$C$239,DATA!$C173)</f>
        <v>164</v>
      </c>
      <c r="F173">
        <f>SUMIFS(Export!F$3:F$239,Export!$B$3:$B$239,DATA!$B173,Export!$C$3:$C$239,DATA!$C173)</f>
        <v>53</v>
      </c>
      <c r="G173">
        <f>SUMIFS(Export!G$3:G$239,Export!$B$3:$B$239,DATA!$B173,Export!$C$3:$C$239,DATA!$C173)</f>
        <v>0</v>
      </c>
      <c r="H173">
        <f>SUMIFS(Export!H$3:H$239,Export!$B$3:$B$239,DATA!$B173,Export!$C$3:$C$239,DATA!$C173)</f>
        <v>0</v>
      </c>
      <c r="I173">
        <f>SUMIFS(Export!I$3:I$239,Export!$B$3:$B$239,DATA!$B173,Export!$C$3:$C$239,DATA!$C173)</f>
        <v>2</v>
      </c>
      <c r="J173">
        <f>SUMIFS(Export!J$3:J$239,Export!$B$3:$B$239,DATA!$B173,Export!$C$3:$C$239,DATA!$C173)</f>
        <v>162</v>
      </c>
      <c r="K173">
        <f>SUMIFS(Export!K$3:K$239,Export!$B$3:$B$239,DATA!$B173,Export!$C$3:$C$239,DATA!$C173)</f>
        <v>0</v>
      </c>
      <c r="L173">
        <f>SUMIFS(Export!L$3:L$239,Export!$B$3:$B$239,DATA!$B173,Export!$C$3:$C$239,DATA!$C173)</f>
        <v>27</v>
      </c>
      <c r="M173">
        <f>SUMIFS(Export!M$3:M$239,Export!$B$3:$B$239,DATA!$B173,Export!$C$3:$C$239,DATA!$C173)</f>
        <v>0</v>
      </c>
      <c r="N173">
        <f>SUMIFS(Export!N$3:N$239,Export!$B$3:$B$239,DATA!$B173,Export!$C$3:$C$239,DATA!$C173)</f>
        <v>74</v>
      </c>
      <c r="O173">
        <f>SUMIFS(Export!O$3:O$239,Export!$B$3:$B$239,DATA!$B173,Export!$C$3:$C$239,DATA!$C173)</f>
        <v>0</v>
      </c>
      <c r="P173">
        <f>SUMIFS(Export!P$3:P$239,Export!$B$3:$B$239,DATA!$B173,Export!$C$3:$C$239,DATA!$C173)</f>
        <v>61</v>
      </c>
    </row>
    <row r="174" spans="1:16" x14ac:dyDescent="0.25">
      <c r="A174" t="s">
        <v>95</v>
      </c>
      <c r="B174" t="s">
        <v>24</v>
      </c>
      <c r="C174" t="s">
        <v>197</v>
      </c>
      <c r="D174">
        <f>SUMIFS(Export!D$3:D$239,Export!$B$3:$B$239,DATA!$B174,Export!$C$3:$C$239,DATA!$C174)</f>
        <v>1240</v>
      </c>
      <c r="E174">
        <f>SUMIFS(Export!E$3:E$239,Export!$B$3:$B$239,DATA!$B174,Export!$C$3:$C$239,DATA!$C174)</f>
        <v>928</v>
      </c>
      <c r="F174">
        <f>SUMIFS(Export!F$3:F$239,Export!$B$3:$B$239,DATA!$B174,Export!$C$3:$C$239,DATA!$C174)</f>
        <v>312</v>
      </c>
      <c r="G174">
        <f>SUMIFS(Export!G$3:G$239,Export!$B$3:$B$239,DATA!$B174,Export!$C$3:$C$239,DATA!$C174)</f>
        <v>0</v>
      </c>
      <c r="H174">
        <f>SUMIFS(Export!H$3:H$239,Export!$B$3:$B$239,DATA!$B174,Export!$C$3:$C$239,DATA!$C174)</f>
        <v>10</v>
      </c>
      <c r="I174">
        <f>SUMIFS(Export!I$3:I$239,Export!$B$3:$B$239,DATA!$B174,Export!$C$3:$C$239,DATA!$C174)</f>
        <v>0</v>
      </c>
      <c r="J174">
        <f>SUMIFS(Export!J$3:J$239,Export!$B$3:$B$239,DATA!$B174,Export!$C$3:$C$239,DATA!$C174)</f>
        <v>918</v>
      </c>
      <c r="K174">
        <f>SUMIFS(Export!K$3:K$239,Export!$B$3:$B$239,DATA!$B174,Export!$C$3:$C$239,DATA!$C174)</f>
        <v>5</v>
      </c>
      <c r="L174">
        <f>SUMIFS(Export!L$3:L$239,Export!$B$3:$B$239,DATA!$B174,Export!$C$3:$C$239,DATA!$C174)</f>
        <v>26</v>
      </c>
      <c r="M174">
        <f>SUMIFS(Export!M$3:M$239,Export!$B$3:$B$239,DATA!$B174,Export!$C$3:$C$239,DATA!$C174)</f>
        <v>6</v>
      </c>
      <c r="N174">
        <f>SUMIFS(Export!N$3:N$239,Export!$B$3:$B$239,DATA!$B174,Export!$C$3:$C$239,DATA!$C174)</f>
        <v>390</v>
      </c>
      <c r="O174">
        <f>SUMIFS(Export!O$3:O$239,Export!$B$3:$B$239,DATA!$B174,Export!$C$3:$C$239,DATA!$C174)</f>
        <v>3</v>
      </c>
      <c r="P174">
        <f>SUMIFS(Export!P$3:P$239,Export!$B$3:$B$239,DATA!$B174,Export!$C$3:$C$239,DATA!$C174)</f>
        <v>488</v>
      </c>
    </row>
    <row r="175" spans="1:16" x14ac:dyDescent="0.25">
      <c r="A175" t="s">
        <v>95</v>
      </c>
      <c r="B175" t="s">
        <v>24</v>
      </c>
      <c r="C175" t="s">
        <v>196</v>
      </c>
      <c r="D175">
        <f>SUMIFS(Export!D$3:D$239,Export!$B$3:$B$239,DATA!$B175,Export!$C$3:$C$239,DATA!$C175)</f>
        <v>127</v>
      </c>
      <c r="E175">
        <f>SUMIFS(Export!E$3:E$239,Export!$B$3:$B$239,DATA!$B175,Export!$C$3:$C$239,DATA!$C175)</f>
        <v>103</v>
      </c>
      <c r="F175">
        <f>SUMIFS(Export!F$3:F$239,Export!$B$3:$B$239,DATA!$B175,Export!$C$3:$C$239,DATA!$C175)</f>
        <v>24</v>
      </c>
      <c r="G175">
        <f>SUMIFS(Export!G$3:G$239,Export!$B$3:$B$239,DATA!$B175,Export!$C$3:$C$239,DATA!$C175)</f>
        <v>0</v>
      </c>
      <c r="H175">
        <f>SUMIFS(Export!H$3:H$239,Export!$B$3:$B$239,DATA!$B175,Export!$C$3:$C$239,DATA!$C175)</f>
        <v>0</v>
      </c>
      <c r="I175">
        <f>SUMIFS(Export!I$3:I$239,Export!$B$3:$B$239,DATA!$B175,Export!$C$3:$C$239,DATA!$C175)</f>
        <v>2</v>
      </c>
      <c r="J175">
        <f>SUMIFS(Export!J$3:J$239,Export!$B$3:$B$239,DATA!$B175,Export!$C$3:$C$239,DATA!$C175)</f>
        <v>101</v>
      </c>
      <c r="K175">
        <f>SUMIFS(Export!K$3:K$239,Export!$B$3:$B$239,DATA!$B175,Export!$C$3:$C$239,DATA!$C175)</f>
        <v>0</v>
      </c>
      <c r="L175">
        <f>SUMIFS(Export!L$3:L$239,Export!$B$3:$B$239,DATA!$B175,Export!$C$3:$C$239,DATA!$C175)</f>
        <v>3</v>
      </c>
      <c r="M175">
        <f>SUMIFS(Export!M$3:M$239,Export!$B$3:$B$239,DATA!$B175,Export!$C$3:$C$239,DATA!$C175)</f>
        <v>2</v>
      </c>
      <c r="N175">
        <f>SUMIFS(Export!N$3:N$239,Export!$B$3:$B$239,DATA!$B175,Export!$C$3:$C$239,DATA!$C175)</f>
        <v>51</v>
      </c>
      <c r="O175">
        <f>SUMIFS(Export!O$3:O$239,Export!$B$3:$B$239,DATA!$B175,Export!$C$3:$C$239,DATA!$C175)</f>
        <v>1</v>
      </c>
      <c r="P175">
        <f>SUMIFS(Export!P$3:P$239,Export!$B$3:$B$239,DATA!$B175,Export!$C$3:$C$239,DATA!$C175)</f>
        <v>44</v>
      </c>
    </row>
    <row r="176" spans="1:16" x14ac:dyDescent="0.25">
      <c r="A176" t="s">
        <v>95</v>
      </c>
      <c r="B176" t="s">
        <v>24</v>
      </c>
      <c r="C176" t="s">
        <v>194</v>
      </c>
      <c r="D176">
        <f>SUMIFS(Export!D$3:D$239,Export!$B$3:$B$239,DATA!$B176,Export!$C$3:$C$239,DATA!$C176)</f>
        <v>183</v>
      </c>
      <c r="E176">
        <f>SUMIFS(Export!E$3:E$239,Export!$B$3:$B$239,DATA!$B176,Export!$C$3:$C$239,DATA!$C176)</f>
        <v>137</v>
      </c>
      <c r="F176">
        <f>SUMIFS(Export!F$3:F$239,Export!$B$3:$B$239,DATA!$B176,Export!$C$3:$C$239,DATA!$C176)</f>
        <v>46</v>
      </c>
      <c r="G176">
        <f>SUMIFS(Export!G$3:G$239,Export!$B$3:$B$239,DATA!$B176,Export!$C$3:$C$239,DATA!$C176)</f>
        <v>0</v>
      </c>
      <c r="H176">
        <f>SUMIFS(Export!H$3:H$239,Export!$B$3:$B$239,DATA!$B176,Export!$C$3:$C$239,DATA!$C176)</f>
        <v>0</v>
      </c>
      <c r="I176">
        <f>SUMIFS(Export!I$3:I$239,Export!$B$3:$B$239,DATA!$B176,Export!$C$3:$C$239,DATA!$C176)</f>
        <v>0</v>
      </c>
      <c r="J176">
        <f>SUMIFS(Export!J$3:J$239,Export!$B$3:$B$239,DATA!$B176,Export!$C$3:$C$239,DATA!$C176)</f>
        <v>137</v>
      </c>
      <c r="K176">
        <f>SUMIFS(Export!K$3:K$239,Export!$B$3:$B$239,DATA!$B176,Export!$C$3:$C$239,DATA!$C176)</f>
        <v>4</v>
      </c>
      <c r="L176">
        <f>SUMIFS(Export!L$3:L$239,Export!$B$3:$B$239,DATA!$B176,Export!$C$3:$C$239,DATA!$C176)</f>
        <v>9</v>
      </c>
      <c r="M176">
        <f>SUMIFS(Export!M$3:M$239,Export!$B$3:$B$239,DATA!$B176,Export!$C$3:$C$239,DATA!$C176)</f>
        <v>0</v>
      </c>
      <c r="N176">
        <f>SUMIFS(Export!N$3:N$239,Export!$B$3:$B$239,DATA!$B176,Export!$C$3:$C$239,DATA!$C176)</f>
        <v>67</v>
      </c>
      <c r="O176">
        <f>SUMIFS(Export!O$3:O$239,Export!$B$3:$B$239,DATA!$B176,Export!$C$3:$C$239,DATA!$C176)</f>
        <v>0</v>
      </c>
      <c r="P176">
        <f>SUMIFS(Export!P$3:P$239,Export!$B$3:$B$239,DATA!$B176,Export!$C$3:$C$239,DATA!$C176)</f>
        <v>57</v>
      </c>
    </row>
    <row r="177" spans="1:16" x14ac:dyDescent="0.25">
      <c r="A177" t="s">
        <v>95</v>
      </c>
      <c r="B177" t="s">
        <v>24</v>
      </c>
      <c r="C177" t="s">
        <v>193</v>
      </c>
      <c r="D177">
        <f>SUMIFS(Export!D$3:D$239,Export!$B$3:$B$239,DATA!$B177,Export!$C$3:$C$239,DATA!$C177)</f>
        <v>53</v>
      </c>
      <c r="E177">
        <f>SUMIFS(Export!E$3:E$239,Export!$B$3:$B$239,DATA!$B177,Export!$C$3:$C$239,DATA!$C177)</f>
        <v>45</v>
      </c>
      <c r="F177">
        <f>SUMIFS(Export!F$3:F$239,Export!$B$3:$B$239,DATA!$B177,Export!$C$3:$C$239,DATA!$C177)</f>
        <v>8</v>
      </c>
      <c r="G177">
        <f>SUMIFS(Export!G$3:G$239,Export!$B$3:$B$239,DATA!$B177,Export!$C$3:$C$239,DATA!$C177)</f>
        <v>0</v>
      </c>
      <c r="H177">
        <f>SUMIFS(Export!H$3:H$239,Export!$B$3:$B$239,DATA!$B177,Export!$C$3:$C$239,DATA!$C177)</f>
        <v>0</v>
      </c>
      <c r="I177">
        <f>SUMIFS(Export!I$3:I$239,Export!$B$3:$B$239,DATA!$B177,Export!$C$3:$C$239,DATA!$C177)</f>
        <v>0</v>
      </c>
      <c r="J177">
        <f>SUMIFS(Export!J$3:J$239,Export!$B$3:$B$239,DATA!$B177,Export!$C$3:$C$239,DATA!$C177)</f>
        <v>45</v>
      </c>
      <c r="K177">
        <f>SUMIFS(Export!K$3:K$239,Export!$B$3:$B$239,DATA!$B177,Export!$C$3:$C$239,DATA!$C177)</f>
        <v>1</v>
      </c>
      <c r="L177">
        <f>SUMIFS(Export!L$3:L$239,Export!$B$3:$B$239,DATA!$B177,Export!$C$3:$C$239,DATA!$C177)</f>
        <v>0</v>
      </c>
      <c r="M177">
        <f>SUMIFS(Export!M$3:M$239,Export!$B$3:$B$239,DATA!$B177,Export!$C$3:$C$239,DATA!$C177)</f>
        <v>3</v>
      </c>
      <c r="N177">
        <f>SUMIFS(Export!N$3:N$239,Export!$B$3:$B$239,DATA!$B177,Export!$C$3:$C$239,DATA!$C177)</f>
        <v>10</v>
      </c>
      <c r="O177">
        <f>SUMIFS(Export!O$3:O$239,Export!$B$3:$B$239,DATA!$B177,Export!$C$3:$C$239,DATA!$C177)</f>
        <v>0</v>
      </c>
      <c r="P177">
        <f>SUMIFS(Export!P$3:P$239,Export!$B$3:$B$239,DATA!$B177,Export!$C$3:$C$239,DATA!$C177)</f>
        <v>31</v>
      </c>
    </row>
    <row r="178" spans="1:16" x14ac:dyDescent="0.25">
      <c r="A178" t="s">
        <v>95</v>
      </c>
      <c r="B178" t="s">
        <v>24</v>
      </c>
      <c r="C178" t="s">
        <v>195</v>
      </c>
      <c r="D178">
        <f>SUMIFS(Export!D$3:D$239,Export!$B$3:$B$239,DATA!$B178,Export!$C$3:$C$239,DATA!$C178)</f>
        <v>266</v>
      </c>
      <c r="E178">
        <f>SUMIFS(Export!E$3:E$239,Export!$B$3:$B$239,DATA!$B178,Export!$C$3:$C$239,DATA!$C178)</f>
        <v>216</v>
      </c>
      <c r="F178">
        <f>SUMIFS(Export!F$3:F$239,Export!$B$3:$B$239,DATA!$B178,Export!$C$3:$C$239,DATA!$C178)</f>
        <v>50</v>
      </c>
      <c r="G178">
        <f>SUMIFS(Export!G$3:G$239,Export!$B$3:$B$239,DATA!$B178,Export!$C$3:$C$239,DATA!$C178)</f>
        <v>0</v>
      </c>
      <c r="H178">
        <f>SUMIFS(Export!H$3:H$239,Export!$B$3:$B$239,DATA!$B178,Export!$C$3:$C$239,DATA!$C178)</f>
        <v>0</v>
      </c>
      <c r="I178">
        <f>SUMIFS(Export!I$3:I$239,Export!$B$3:$B$239,DATA!$B178,Export!$C$3:$C$239,DATA!$C178)</f>
        <v>5</v>
      </c>
      <c r="J178">
        <f>SUMIFS(Export!J$3:J$239,Export!$B$3:$B$239,DATA!$B178,Export!$C$3:$C$239,DATA!$C178)</f>
        <v>211</v>
      </c>
      <c r="K178">
        <f>SUMIFS(Export!K$3:K$239,Export!$B$3:$B$239,DATA!$B178,Export!$C$3:$C$239,DATA!$C178)</f>
        <v>1</v>
      </c>
      <c r="L178">
        <f>SUMIFS(Export!L$3:L$239,Export!$B$3:$B$239,DATA!$B178,Export!$C$3:$C$239,DATA!$C178)</f>
        <v>12</v>
      </c>
      <c r="M178">
        <f>SUMIFS(Export!M$3:M$239,Export!$B$3:$B$239,DATA!$B178,Export!$C$3:$C$239,DATA!$C178)</f>
        <v>6</v>
      </c>
      <c r="N178">
        <f>SUMIFS(Export!N$3:N$239,Export!$B$3:$B$239,DATA!$B178,Export!$C$3:$C$239,DATA!$C178)</f>
        <v>104</v>
      </c>
      <c r="O178">
        <f>SUMIFS(Export!O$3:O$239,Export!$B$3:$B$239,DATA!$B178,Export!$C$3:$C$239,DATA!$C178)</f>
        <v>0</v>
      </c>
      <c r="P178">
        <f>SUMIFS(Export!P$3:P$239,Export!$B$3:$B$239,DATA!$B178,Export!$C$3:$C$239,DATA!$C178)</f>
        <v>88</v>
      </c>
    </row>
    <row r="179" spans="1:16" x14ac:dyDescent="0.25">
      <c r="A179" t="s">
        <v>95</v>
      </c>
      <c r="B179" t="s">
        <v>24</v>
      </c>
      <c r="C179" t="s">
        <v>192</v>
      </c>
      <c r="D179">
        <f>SUMIFS(Export!D$3:D$239,Export!$B$3:$B$239,DATA!$B179,Export!$C$3:$C$239,DATA!$C179)</f>
        <v>67</v>
      </c>
      <c r="E179">
        <f>SUMIFS(Export!E$3:E$239,Export!$B$3:$B$239,DATA!$B179,Export!$C$3:$C$239,DATA!$C179)</f>
        <v>56</v>
      </c>
      <c r="F179">
        <f>SUMIFS(Export!F$3:F$239,Export!$B$3:$B$239,DATA!$B179,Export!$C$3:$C$239,DATA!$C179)</f>
        <v>11</v>
      </c>
      <c r="G179">
        <f>SUMIFS(Export!G$3:G$239,Export!$B$3:$B$239,DATA!$B179,Export!$C$3:$C$239,DATA!$C179)</f>
        <v>0</v>
      </c>
      <c r="H179">
        <f>SUMIFS(Export!H$3:H$239,Export!$B$3:$B$239,DATA!$B179,Export!$C$3:$C$239,DATA!$C179)</f>
        <v>0</v>
      </c>
      <c r="I179">
        <f>SUMIFS(Export!I$3:I$239,Export!$B$3:$B$239,DATA!$B179,Export!$C$3:$C$239,DATA!$C179)</f>
        <v>0</v>
      </c>
      <c r="J179">
        <f>SUMIFS(Export!J$3:J$239,Export!$B$3:$B$239,DATA!$B179,Export!$C$3:$C$239,DATA!$C179)</f>
        <v>56</v>
      </c>
      <c r="K179">
        <f>SUMIFS(Export!K$3:K$239,Export!$B$3:$B$239,DATA!$B179,Export!$C$3:$C$239,DATA!$C179)</f>
        <v>0</v>
      </c>
      <c r="L179">
        <f>SUMIFS(Export!L$3:L$239,Export!$B$3:$B$239,DATA!$B179,Export!$C$3:$C$239,DATA!$C179)</f>
        <v>4</v>
      </c>
      <c r="M179">
        <f>SUMIFS(Export!M$3:M$239,Export!$B$3:$B$239,DATA!$B179,Export!$C$3:$C$239,DATA!$C179)</f>
        <v>0</v>
      </c>
      <c r="N179">
        <f>SUMIFS(Export!N$3:N$239,Export!$B$3:$B$239,DATA!$B179,Export!$C$3:$C$239,DATA!$C179)</f>
        <v>27</v>
      </c>
      <c r="O179">
        <f>SUMIFS(Export!O$3:O$239,Export!$B$3:$B$239,DATA!$B179,Export!$C$3:$C$239,DATA!$C179)</f>
        <v>0</v>
      </c>
      <c r="P179">
        <f>SUMIFS(Export!P$3:P$239,Export!$B$3:$B$239,DATA!$B179,Export!$C$3:$C$239,DATA!$C179)</f>
        <v>25</v>
      </c>
    </row>
    <row r="180" spans="1:16" x14ac:dyDescent="0.25">
      <c r="A180" t="s">
        <v>95</v>
      </c>
      <c r="B180" t="s">
        <v>25</v>
      </c>
      <c r="C180" t="s">
        <v>191</v>
      </c>
      <c r="D180">
        <f>SUMIFS(Export!D$3:D$239,Export!$B$3:$B$239,DATA!$B180,Export!$C$3:$C$239,DATA!$C180)</f>
        <v>842</v>
      </c>
      <c r="E180">
        <f>SUMIFS(Export!E$3:E$239,Export!$B$3:$B$239,DATA!$B180,Export!$C$3:$C$239,DATA!$C180)</f>
        <v>634</v>
      </c>
      <c r="F180">
        <f>SUMIFS(Export!F$3:F$239,Export!$B$3:$B$239,DATA!$B180,Export!$C$3:$C$239,DATA!$C180)</f>
        <v>208</v>
      </c>
      <c r="G180">
        <f>SUMIFS(Export!G$3:G$239,Export!$B$3:$B$239,DATA!$B180,Export!$C$3:$C$239,DATA!$C180)</f>
        <v>0</v>
      </c>
      <c r="H180">
        <f>SUMIFS(Export!H$3:H$239,Export!$B$3:$B$239,DATA!$B180,Export!$C$3:$C$239,DATA!$C180)</f>
        <v>8</v>
      </c>
      <c r="I180">
        <f>SUMIFS(Export!I$3:I$239,Export!$B$3:$B$239,DATA!$B180,Export!$C$3:$C$239,DATA!$C180)</f>
        <v>3</v>
      </c>
      <c r="J180">
        <f>SUMIFS(Export!J$3:J$239,Export!$B$3:$B$239,DATA!$B180,Export!$C$3:$C$239,DATA!$C180)</f>
        <v>623</v>
      </c>
      <c r="K180">
        <f>SUMIFS(Export!K$3:K$239,Export!$B$3:$B$239,DATA!$B180,Export!$C$3:$C$239,DATA!$C180)</f>
        <v>45</v>
      </c>
      <c r="L180">
        <f>SUMIFS(Export!L$3:L$239,Export!$B$3:$B$239,DATA!$B180,Export!$C$3:$C$239,DATA!$C180)</f>
        <v>104</v>
      </c>
      <c r="M180">
        <f>SUMIFS(Export!M$3:M$239,Export!$B$3:$B$239,DATA!$B180,Export!$C$3:$C$239,DATA!$C180)</f>
        <v>13</v>
      </c>
      <c r="N180">
        <f>SUMIFS(Export!N$3:N$239,Export!$B$3:$B$239,DATA!$B180,Export!$C$3:$C$239,DATA!$C180)</f>
        <v>159</v>
      </c>
      <c r="O180">
        <f>SUMIFS(Export!O$3:O$239,Export!$B$3:$B$239,DATA!$B180,Export!$C$3:$C$239,DATA!$C180)</f>
        <v>11</v>
      </c>
      <c r="P180">
        <f>SUMIFS(Export!P$3:P$239,Export!$B$3:$B$239,DATA!$B180,Export!$C$3:$C$239,DATA!$C180)</f>
        <v>291</v>
      </c>
    </row>
    <row r="181" spans="1:16" x14ac:dyDescent="0.25">
      <c r="A181" t="s">
        <v>95</v>
      </c>
      <c r="B181" t="s">
        <v>25</v>
      </c>
      <c r="C181" t="s">
        <v>190</v>
      </c>
      <c r="D181">
        <f>SUMIFS(Export!D$3:D$239,Export!$B$3:$B$239,DATA!$B181,Export!$C$3:$C$239,DATA!$C181)</f>
        <v>726</v>
      </c>
      <c r="E181">
        <f>SUMIFS(Export!E$3:E$239,Export!$B$3:$B$239,DATA!$B181,Export!$C$3:$C$239,DATA!$C181)</f>
        <v>562</v>
      </c>
      <c r="F181">
        <f>SUMIFS(Export!F$3:F$239,Export!$B$3:$B$239,DATA!$B181,Export!$C$3:$C$239,DATA!$C181)</f>
        <v>164</v>
      </c>
      <c r="G181">
        <f>SUMIFS(Export!G$3:G$239,Export!$B$3:$B$239,DATA!$B181,Export!$C$3:$C$239,DATA!$C181)</f>
        <v>0</v>
      </c>
      <c r="H181">
        <f>SUMIFS(Export!H$3:H$239,Export!$B$3:$B$239,DATA!$B181,Export!$C$3:$C$239,DATA!$C181)</f>
        <v>2</v>
      </c>
      <c r="I181">
        <f>SUMIFS(Export!I$3:I$239,Export!$B$3:$B$239,DATA!$B181,Export!$C$3:$C$239,DATA!$C181)</f>
        <v>5</v>
      </c>
      <c r="J181">
        <f>SUMIFS(Export!J$3:J$239,Export!$B$3:$B$239,DATA!$B181,Export!$C$3:$C$239,DATA!$C181)</f>
        <v>555</v>
      </c>
      <c r="K181">
        <f>SUMIFS(Export!K$3:K$239,Export!$B$3:$B$239,DATA!$B181,Export!$C$3:$C$239,DATA!$C181)</f>
        <v>24</v>
      </c>
      <c r="L181">
        <f>SUMIFS(Export!L$3:L$239,Export!$B$3:$B$239,DATA!$B181,Export!$C$3:$C$239,DATA!$C181)</f>
        <v>95</v>
      </c>
      <c r="M181">
        <f>SUMIFS(Export!M$3:M$239,Export!$B$3:$B$239,DATA!$B181,Export!$C$3:$C$239,DATA!$C181)</f>
        <v>20</v>
      </c>
      <c r="N181">
        <f>SUMIFS(Export!N$3:N$239,Export!$B$3:$B$239,DATA!$B181,Export!$C$3:$C$239,DATA!$C181)</f>
        <v>121</v>
      </c>
      <c r="O181">
        <f>SUMIFS(Export!O$3:O$239,Export!$B$3:$B$239,DATA!$B181,Export!$C$3:$C$239,DATA!$C181)</f>
        <v>2</v>
      </c>
      <c r="P181">
        <f>SUMIFS(Export!P$3:P$239,Export!$B$3:$B$239,DATA!$B181,Export!$C$3:$C$239,DATA!$C181)</f>
        <v>293</v>
      </c>
    </row>
    <row r="182" spans="1:16" x14ac:dyDescent="0.25">
      <c r="A182" t="s">
        <v>95</v>
      </c>
      <c r="B182" t="s">
        <v>25</v>
      </c>
      <c r="C182" t="s">
        <v>189</v>
      </c>
      <c r="D182">
        <f>SUMIFS(Export!D$3:D$239,Export!$B$3:$B$239,DATA!$B182,Export!$C$3:$C$239,DATA!$C182)</f>
        <v>335</v>
      </c>
      <c r="E182">
        <f>SUMIFS(Export!E$3:E$239,Export!$B$3:$B$239,DATA!$B182,Export!$C$3:$C$239,DATA!$C182)</f>
        <v>240</v>
      </c>
      <c r="F182">
        <f>SUMIFS(Export!F$3:F$239,Export!$B$3:$B$239,DATA!$B182,Export!$C$3:$C$239,DATA!$C182)</f>
        <v>95</v>
      </c>
      <c r="G182">
        <f>SUMIFS(Export!G$3:G$239,Export!$B$3:$B$239,DATA!$B182,Export!$C$3:$C$239,DATA!$C182)</f>
        <v>0</v>
      </c>
      <c r="H182">
        <f>SUMIFS(Export!H$3:H$239,Export!$B$3:$B$239,DATA!$B182,Export!$C$3:$C$239,DATA!$C182)</f>
        <v>0</v>
      </c>
      <c r="I182">
        <f>SUMIFS(Export!I$3:I$239,Export!$B$3:$B$239,DATA!$B182,Export!$C$3:$C$239,DATA!$C182)</f>
        <v>3</v>
      </c>
      <c r="J182">
        <f>SUMIFS(Export!J$3:J$239,Export!$B$3:$B$239,DATA!$B182,Export!$C$3:$C$239,DATA!$C182)</f>
        <v>237</v>
      </c>
      <c r="K182">
        <f>SUMIFS(Export!K$3:K$239,Export!$B$3:$B$239,DATA!$B182,Export!$C$3:$C$239,DATA!$C182)</f>
        <v>0</v>
      </c>
      <c r="L182">
        <f>SUMIFS(Export!L$3:L$239,Export!$B$3:$B$239,DATA!$B182,Export!$C$3:$C$239,DATA!$C182)</f>
        <v>28</v>
      </c>
      <c r="M182">
        <f>SUMIFS(Export!M$3:M$239,Export!$B$3:$B$239,DATA!$B182,Export!$C$3:$C$239,DATA!$C182)</f>
        <v>25</v>
      </c>
      <c r="N182">
        <f>SUMIFS(Export!N$3:N$239,Export!$B$3:$B$239,DATA!$B182,Export!$C$3:$C$239,DATA!$C182)</f>
        <v>46</v>
      </c>
      <c r="O182">
        <f>SUMIFS(Export!O$3:O$239,Export!$B$3:$B$239,DATA!$B182,Export!$C$3:$C$239,DATA!$C182)</f>
        <v>1</v>
      </c>
      <c r="P182">
        <f>SUMIFS(Export!P$3:P$239,Export!$B$3:$B$239,DATA!$B182,Export!$C$3:$C$239,DATA!$C182)</f>
        <v>137</v>
      </c>
    </row>
    <row r="183" spans="1:16" x14ac:dyDescent="0.25">
      <c r="A183" t="s">
        <v>95</v>
      </c>
      <c r="B183" t="s">
        <v>25</v>
      </c>
      <c r="C183" t="s">
        <v>188</v>
      </c>
      <c r="D183">
        <f>SUMIFS(Export!D$3:D$239,Export!$B$3:$B$239,DATA!$B183,Export!$C$3:$C$239,DATA!$C183)</f>
        <v>144</v>
      </c>
      <c r="E183">
        <f>SUMIFS(Export!E$3:E$239,Export!$B$3:$B$239,DATA!$B183,Export!$C$3:$C$239,DATA!$C183)</f>
        <v>118</v>
      </c>
      <c r="F183">
        <f>SUMIFS(Export!F$3:F$239,Export!$B$3:$B$239,DATA!$B183,Export!$C$3:$C$239,DATA!$C183)</f>
        <v>26</v>
      </c>
      <c r="G183">
        <f>SUMIFS(Export!G$3:G$239,Export!$B$3:$B$239,DATA!$B183,Export!$C$3:$C$239,DATA!$C183)</f>
        <v>0</v>
      </c>
      <c r="H183">
        <f>SUMIFS(Export!H$3:H$239,Export!$B$3:$B$239,DATA!$B183,Export!$C$3:$C$239,DATA!$C183)</f>
        <v>2</v>
      </c>
      <c r="I183">
        <f>SUMIFS(Export!I$3:I$239,Export!$B$3:$B$239,DATA!$B183,Export!$C$3:$C$239,DATA!$C183)</f>
        <v>1</v>
      </c>
      <c r="J183">
        <f>SUMIFS(Export!J$3:J$239,Export!$B$3:$B$239,DATA!$B183,Export!$C$3:$C$239,DATA!$C183)</f>
        <v>115</v>
      </c>
      <c r="K183">
        <f>SUMIFS(Export!K$3:K$239,Export!$B$3:$B$239,DATA!$B183,Export!$C$3:$C$239,DATA!$C183)</f>
        <v>5</v>
      </c>
      <c r="L183">
        <f>SUMIFS(Export!L$3:L$239,Export!$B$3:$B$239,DATA!$B183,Export!$C$3:$C$239,DATA!$C183)</f>
        <v>9</v>
      </c>
      <c r="M183">
        <f>SUMIFS(Export!M$3:M$239,Export!$B$3:$B$239,DATA!$B183,Export!$C$3:$C$239,DATA!$C183)</f>
        <v>4</v>
      </c>
      <c r="N183">
        <f>SUMIFS(Export!N$3:N$239,Export!$B$3:$B$239,DATA!$B183,Export!$C$3:$C$239,DATA!$C183)</f>
        <v>9</v>
      </c>
      <c r="O183">
        <f>SUMIFS(Export!O$3:O$239,Export!$B$3:$B$239,DATA!$B183,Export!$C$3:$C$239,DATA!$C183)</f>
        <v>0</v>
      </c>
      <c r="P183">
        <f>SUMIFS(Export!P$3:P$239,Export!$B$3:$B$239,DATA!$B183,Export!$C$3:$C$239,DATA!$C183)</f>
        <v>88</v>
      </c>
    </row>
    <row r="184" spans="1:16" x14ac:dyDescent="0.25">
      <c r="A184" t="s">
        <v>95</v>
      </c>
      <c r="B184" t="s">
        <v>25</v>
      </c>
      <c r="C184" t="s">
        <v>187</v>
      </c>
      <c r="D184">
        <f>SUMIFS(Export!D$3:D$239,Export!$B$3:$B$239,DATA!$B184,Export!$C$3:$C$239,DATA!$C184)</f>
        <v>121</v>
      </c>
      <c r="E184">
        <f>SUMIFS(Export!E$3:E$239,Export!$B$3:$B$239,DATA!$B184,Export!$C$3:$C$239,DATA!$C184)</f>
        <v>109</v>
      </c>
      <c r="F184">
        <f>SUMIFS(Export!F$3:F$239,Export!$B$3:$B$239,DATA!$B184,Export!$C$3:$C$239,DATA!$C184)</f>
        <v>12</v>
      </c>
      <c r="G184">
        <f>SUMIFS(Export!G$3:G$239,Export!$B$3:$B$239,DATA!$B184,Export!$C$3:$C$239,DATA!$C184)</f>
        <v>0</v>
      </c>
      <c r="H184">
        <f>SUMIFS(Export!H$3:H$239,Export!$B$3:$B$239,DATA!$B184,Export!$C$3:$C$239,DATA!$C184)</f>
        <v>0</v>
      </c>
      <c r="I184">
        <f>SUMIFS(Export!I$3:I$239,Export!$B$3:$B$239,DATA!$B184,Export!$C$3:$C$239,DATA!$C184)</f>
        <v>1</v>
      </c>
      <c r="J184">
        <f>SUMIFS(Export!J$3:J$239,Export!$B$3:$B$239,DATA!$B184,Export!$C$3:$C$239,DATA!$C184)</f>
        <v>108</v>
      </c>
      <c r="K184">
        <f>SUMIFS(Export!K$3:K$239,Export!$B$3:$B$239,DATA!$B184,Export!$C$3:$C$239,DATA!$C184)</f>
        <v>0</v>
      </c>
      <c r="L184">
        <f>SUMIFS(Export!L$3:L$239,Export!$B$3:$B$239,DATA!$B184,Export!$C$3:$C$239,DATA!$C184)</f>
        <v>10</v>
      </c>
      <c r="M184">
        <f>SUMIFS(Export!M$3:M$239,Export!$B$3:$B$239,DATA!$B184,Export!$C$3:$C$239,DATA!$C184)</f>
        <v>1</v>
      </c>
      <c r="N184">
        <f>SUMIFS(Export!N$3:N$239,Export!$B$3:$B$239,DATA!$B184,Export!$C$3:$C$239,DATA!$C184)</f>
        <v>21</v>
      </c>
      <c r="O184">
        <f>SUMIFS(Export!O$3:O$239,Export!$B$3:$B$239,DATA!$B184,Export!$C$3:$C$239,DATA!$C184)</f>
        <v>0</v>
      </c>
      <c r="P184">
        <f>SUMIFS(Export!P$3:P$239,Export!$B$3:$B$239,DATA!$B184,Export!$C$3:$C$239,DATA!$C184)</f>
        <v>76</v>
      </c>
    </row>
    <row r="185" spans="1:16" x14ac:dyDescent="0.25">
      <c r="A185" t="s">
        <v>95</v>
      </c>
      <c r="B185" t="s">
        <v>26</v>
      </c>
      <c r="C185" t="s">
        <v>186</v>
      </c>
      <c r="D185">
        <f>SUMIFS(Export!D$3:D$239,Export!$B$3:$B$239,DATA!$B185,Export!$C$3:$C$239,DATA!$C185)</f>
        <v>266</v>
      </c>
      <c r="E185">
        <f>SUMIFS(Export!E$3:E$239,Export!$B$3:$B$239,DATA!$B185,Export!$C$3:$C$239,DATA!$C185)</f>
        <v>196</v>
      </c>
      <c r="F185">
        <f>SUMIFS(Export!F$3:F$239,Export!$B$3:$B$239,DATA!$B185,Export!$C$3:$C$239,DATA!$C185)</f>
        <v>70</v>
      </c>
      <c r="G185">
        <f>SUMIFS(Export!G$3:G$239,Export!$B$3:$B$239,DATA!$B185,Export!$C$3:$C$239,DATA!$C185)</f>
        <v>0</v>
      </c>
      <c r="H185">
        <f>SUMIFS(Export!H$3:H$239,Export!$B$3:$B$239,DATA!$B185,Export!$C$3:$C$239,DATA!$C185)</f>
        <v>0</v>
      </c>
      <c r="I185">
        <f>SUMIFS(Export!I$3:I$239,Export!$B$3:$B$239,DATA!$B185,Export!$C$3:$C$239,DATA!$C185)</f>
        <v>2</v>
      </c>
      <c r="J185">
        <f>SUMIFS(Export!J$3:J$239,Export!$B$3:$B$239,DATA!$B185,Export!$C$3:$C$239,DATA!$C185)</f>
        <v>194</v>
      </c>
      <c r="K185">
        <f>SUMIFS(Export!K$3:K$239,Export!$B$3:$B$239,DATA!$B185,Export!$C$3:$C$239,DATA!$C185)</f>
        <v>0</v>
      </c>
      <c r="L185">
        <f>SUMIFS(Export!L$3:L$239,Export!$B$3:$B$239,DATA!$B185,Export!$C$3:$C$239,DATA!$C185)</f>
        <v>18</v>
      </c>
      <c r="M185">
        <f>SUMIFS(Export!M$3:M$239,Export!$B$3:$B$239,DATA!$B185,Export!$C$3:$C$239,DATA!$C185)</f>
        <v>6</v>
      </c>
      <c r="N185">
        <f>SUMIFS(Export!N$3:N$239,Export!$B$3:$B$239,DATA!$B185,Export!$C$3:$C$239,DATA!$C185)</f>
        <v>109</v>
      </c>
      <c r="O185">
        <f>SUMIFS(Export!O$3:O$239,Export!$B$3:$B$239,DATA!$B185,Export!$C$3:$C$239,DATA!$C185)</f>
        <v>0</v>
      </c>
      <c r="P185">
        <f>SUMIFS(Export!P$3:P$239,Export!$B$3:$B$239,DATA!$B185,Export!$C$3:$C$239,DATA!$C185)</f>
        <v>61</v>
      </c>
    </row>
    <row r="186" spans="1:16" x14ac:dyDescent="0.25">
      <c r="A186" t="s">
        <v>95</v>
      </c>
      <c r="B186" t="s">
        <v>26</v>
      </c>
      <c r="C186" t="s">
        <v>185</v>
      </c>
      <c r="D186">
        <f>SUMIFS(Export!D$3:D$239,Export!$B$3:$B$239,DATA!$B186,Export!$C$3:$C$239,DATA!$C186)</f>
        <v>114</v>
      </c>
      <c r="E186">
        <f>SUMIFS(Export!E$3:E$239,Export!$B$3:$B$239,DATA!$B186,Export!$C$3:$C$239,DATA!$C186)</f>
        <v>81</v>
      </c>
      <c r="F186">
        <f>SUMIFS(Export!F$3:F$239,Export!$B$3:$B$239,DATA!$B186,Export!$C$3:$C$239,DATA!$C186)</f>
        <v>33</v>
      </c>
      <c r="G186">
        <f>SUMIFS(Export!G$3:G$239,Export!$B$3:$B$239,DATA!$B186,Export!$C$3:$C$239,DATA!$C186)</f>
        <v>0</v>
      </c>
      <c r="H186">
        <f>SUMIFS(Export!H$3:H$239,Export!$B$3:$B$239,DATA!$B186,Export!$C$3:$C$239,DATA!$C186)</f>
        <v>0</v>
      </c>
      <c r="I186">
        <f>SUMIFS(Export!I$3:I$239,Export!$B$3:$B$239,DATA!$B186,Export!$C$3:$C$239,DATA!$C186)</f>
        <v>0</v>
      </c>
      <c r="J186">
        <f>SUMIFS(Export!J$3:J$239,Export!$B$3:$B$239,DATA!$B186,Export!$C$3:$C$239,DATA!$C186)</f>
        <v>81</v>
      </c>
      <c r="K186">
        <f>SUMIFS(Export!K$3:K$239,Export!$B$3:$B$239,DATA!$B186,Export!$C$3:$C$239,DATA!$C186)</f>
        <v>1</v>
      </c>
      <c r="L186">
        <f>SUMIFS(Export!L$3:L$239,Export!$B$3:$B$239,DATA!$B186,Export!$C$3:$C$239,DATA!$C186)</f>
        <v>7</v>
      </c>
      <c r="M186">
        <f>SUMIFS(Export!M$3:M$239,Export!$B$3:$B$239,DATA!$B186,Export!$C$3:$C$239,DATA!$C186)</f>
        <v>0</v>
      </c>
      <c r="N186">
        <f>SUMIFS(Export!N$3:N$239,Export!$B$3:$B$239,DATA!$B186,Export!$C$3:$C$239,DATA!$C186)</f>
        <v>48</v>
      </c>
      <c r="O186">
        <f>SUMIFS(Export!O$3:O$239,Export!$B$3:$B$239,DATA!$B186,Export!$C$3:$C$239,DATA!$C186)</f>
        <v>1</v>
      </c>
      <c r="P186">
        <f>SUMIFS(Export!P$3:P$239,Export!$B$3:$B$239,DATA!$B186,Export!$C$3:$C$239,DATA!$C186)</f>
        <v>24</v>
      </c>
    </row>
    <row r="187" spans="1:16" x14ac:dyDescent="0.25">
      <c r="A187" t="s">
        <v>95</v>
      </c>
      <c r="B187" t="s">
        <v>26</v>
      </c>
      <c r="C187" t="s">
        <v>184</v>
      </c>
      <c r="D187">
        <f>SUMIFS(Export!D$3:D$239,Export!$B$3:$B$239,DATA!$B187,Export!$C$3:$C$239,DATA!$C187)</f>
        <v>105</v>
      </c>
      <c r="E187">
        <f>SUMIFS(Export!E$3:E$239,Export!$B$3:$B$239,DATA!$B187,Export!$C$3:$C$239,DATA!$C187)</f>
        <v>76</v>
      </c>
      <c r="F187">
        <f>SUMIFS(Export!F$3:F$239,Export!$B$3:$B$239,DATA!$B187,Export!$C$3:$C$239,DATA!$C187)</f>
        <v>29</v>
      </c>
      <c r="G187">
        <f>SUMIFS(Export!G$3:G$239,Export!$B$3:$B$239,DATA!$B187,Export!$C$3:$C$239,DATA!$C187)</f>
        <v>0</v>
      </c>
      <c r="H187">
        <f>SUMIFS(Export!H$3:H$239,Export!$B$3:$B$239,DATA!$B187,Export!$C$3:$C$239,DATA!$C187)</f>
        <v>0</v>
      </c>
      <c r="I187">
        <f>SUMIFS(Export!I$3:I$239,Export!$B$3:$B$239,DATA!$B187,Export!$C$3:$C$239,DATA!$C187)</f>
        <v>0</v>
      </c>
      <c r="J187">
        <f>SUMIFS(Export!J$3:J$239,Export!$B$3:$B$239,DATA!$B187,Export!$C$3:$C$239,DATA!$C187)</f>
        <v>76</v>
      </c>
      <c r="K187">
        <f>SUMIFS(Export!K$3:K$239,Export!$B$3:$B$239,DATA!$B187,Export!$C$3:$C$239,DATA!$C187)</f>
        <v>0</v>
      </c>
      <c r="L187">
        <f>SUMIFS(Export!L$3:L$239,Export!$B$3:$B$239,DATA!$B187,Export!$C$3:$C$239,DATA!$C187)</f>
        <v>10</v>
      </c>
      <c r="M187">
        <f>SUMIFS(Export!M$3:M$239,Export!$B$3:$B$239,DATA!$B187,Export!$C$3:$C$239,DATA!$C187)</f>
        <v>4</v>
      </c>
      <c r="N187">
        <f>SUMIFS(Export!N$3:N$239,Export!$B$3:$B$239,DATA!$B187,Export!$C$3:$C$239,DATA!$C187)</f>
        <v>49</v>
      </c>
      <c r="O187">
        <f>SUMIFS(Export!O$3:O$239,Export!$B$3:$B$239,DATA!$B187,Export!$C$3:$C$239,DATA!$C187)</f>
        <v>0</v>
      </c>
      <c r="P187">
        <f>SUMIFS(Export!P$3:P$239,Export!$B$3:$B$239,DATA!$B187,Export!$C$3:$C$239,DATA!$C187)</f>
        <v>13</v>
      </c>
    </row>
    <row r="188" spans="1:16" x14ac:dyDescent="0.25">
      <c r="A188" t="s">
        <v>95</v>
      </c>
      <c r="B188" t="s">
        <v>26</v>
      </c>
      <c r="C188" t="s">
        <v>183</v>
      </c>
      <c r="D188">
        <f>SUMIFS(Export!D$3:D$239,Export!$B$3:$B$239,DATA!$B188,Export!$C$3:$C$239,DATA!$C188)</f>
        <v>92</v>
      </c>
      <c r="E188">
        <f>SUMIFS(Export!E$3:E$239,Export!$B$3:$B$239,DATA!$B188,Export!$C$3:$C$239,DATA!$C188)</f>
        <v>70</v>
      </c>
      <c r="F188">
        <f>SUMIFS(Export!F$3:F$239,Export!$B$3:$B$239,DATA!$B188,Export!$C$3:$C$239,DATA!$C188)</f>
        <v>22</v>
      </c>
      <c r="G188">
        <f>SUMIFS(Export!G$3:G$239,Export!$B$3:$B$239,DATA!$B188,Export!$C$3:$C$239,DATA!$C188)</f>
        <v>0</v>
      </c>
      <c r="H188">
        <f>SUMIFS(Export!H$3:H$239,Export!$B$3:$B$239,DATA!$B188,Export!$C$3:$C$239,DATA!$C188)</f>
        <v>0</v>
      </c>
      <c r="I188">
        <f>SUMIFS(Export!I$3:I$239,Export!$B$3:$B$239,DATA!$B188,Export!$C$3:$C$239,DATA!$C188)</f>
        <v>0</v>
      </c>
      <c r="J188">
        <f>SUMIFS(Export!J$3:J$239,Export!$B$3:$B$239,DATA!$B188,Export!$C$3:$C$239,DATA!$C188)</f>
        <v>70</v>
      </c>
      <c r="K188">
        <f>SUMIFS(Export!K$3:K$239,Export!$B$3:$B$239,DATA!$B188,Export!$C$3:$C$239,DATA!$C188)</f>
        <v>0</v>
      </c>
      <c r="L188">
        <f>SUMIFS(Export!L$3:L$239,Export!$B$3:$B$239,DATA!$B188,Export!$C$3:$C$239,DATA!$C188)</f>
        <v>3</v>
      </c>
      <c r="M188">
        <f>SUMIFS(Export!M$3:M$239,Export!$B$3:$B$239,DATA!$B188,Export!$C$3:$C$239,DATA!$C188)</f>
        <v>2</v>
      </c>
      <c r="N188">
        <f>SUMIFS(Export!N$3:N$239,Export!$B$3:$B$239,DATA!$B188,Export!$C$3:$C$239,DATA!$C188)</f>
        <v>58</v>
      </c>
      <c r="O188">
        <f>SUMIFS(Export!O$3:O$239,Export!$B$3:$B$239,DATA!$B188,Export!$C$3:$C$239,DATA!$C188)</f>
        <v>0</v>
      </c>
      <c r="P188">
        <f>SUMIFS(Export!P$3:P$239,Export!$B$3:$B$239,DATA!$B188,Export!$C$3:$C$239,DATA!$C188)</f>
        <v>7</v>
      </c>
    </row>
    <row r="189" spans="1:16" x14ac:dyDescent="0.25">
      <c r="A189" t="s">
        <v>95</v>
      </c>
      <c r="B189" t="s">
        <v>136</v>
      </c>
      <c r="C189" t="s">
        <v>182</v>
      </c>
      <c r="D189">
        <f>SUMIFS(Export!D$3:D$239,Export!$B$3:$B$239,DATA!$B189,Export!$C$3:$C$239,DATA!$C189)</f>
        <v>273</v>
      </c>
      <c r="E189">
        <f>SUMIFS(Export!E$3:E$239,Export!$B$3:$B$239,DATA!$B189,Export!$C$3:$C$239,DATA!$C189)</f>
        <v>214</v>
      </c>
      <c r="F189">
        <f>SUMIFS(Export!F$3:F$239,Export!$B$3:$B$239,DATA!$B189,Export!$C$3:$C$239,DATA!$C189)</f>
        <v>59</v>
      </c>
      <c r="G189">
        <f>SUMIFS(Export!G$3:G$239,Export!$B$3:$B$239,DATA!$B189,Export!$C$3:$C$239,DATA!$C189)</f>
        <v>0</v>
      </c>
      <c r="H189">
        <f>SUMIFS(Export!H$3:H$239,Export!$B$3:$B$239,DATA!$B189,Export!$C$3:$C$239,DATA!$C189)</f>
        <v>0</v>
      </c>
      <c r="I189">
        <f>SUMIFS(Export!I$3:I$239,Export!$B$3:$B$239,DATA!$B189,Export!$C$3:$C$239,DATA!$C189)</f>
        <v>0</v>
      </c>
      <c r="J189">
        <f>SUMIFS(Export!J$3:J$239,Export!$B$3:$B$239,DATA!$B189,Export!$C$3:$C$239,DATA!$C189)</f>
        <v>214</v>
      </c>
      <c r="K189">
        <f>SUMIFS(Export!K$3:K$239,Export!$B$3:$B$239,DATA!$B189,Export!$C$3:$C$239,DATA!$C189)</f>
        <v>4</v>
      </c>
      <c r="L189">
        <f>SUMIFS(Export!L$3:L$239,Export!$B$3:$B$239,DATA!$B189,Export!$C$3:$C$239,DATA!$C189)</f>
        <v>22</v>
      </c>
      <c r="M189">
        <f>SUMIFS(Export!M$3:M$239,Export!$B$3:$B$239,DATA!$B189,Export!$C$3:$C$239,DATA!$C189)</f>
        <v>0</v>
      </c>
      <c r="N189">
        <f>SUMIFS(Export!N$3:N$239,Export!$B$3:$B$239,DATA!$B189,Export!$C$3:$C$239,DATA!$C189)</f>
        <v>45</v>
      </c>
      <c r="O189">
        <f>SUMIFS(Export!O$3:O$239,Export!$B$3:$B$239,DATA!$B189,Export!$C$3:$C$239,DATA!$C189)</f>
        <v>7</v>
      </c>
      <c r="P189">
        <f>SUMIFS(Export!P$3:P$239,Export!$B$3:$B$239,DATA!$B189,Export!$C$3:$C$239,DATA!$C189)</f>
        <v>136</v>
      </c>
    </row>
    <row r="190" spans="1:16" x14ac:dyDescent="0.25">
      <c r="A190" t="s">
        <v>95</v>
      </c>
      <c r="B190" t="s">
        <v>136</v>
      </c>
      <c r="C190" t="s">
        <v>181</v>
      </c>
      <c r="D190">
        <f>SUMIFS(Export!D$3:D$239,Export!$B$3:$B$239,DATA!$B190,Export!$C$3:$C$239,DATA!$C190)</f>
        <v>255</v>
      </c>
      <c r="E190">
        <f>SUMIFS(Export!E$3:E$239,Export!$B$3:$B$239,DATA!$B190,Export!$C$3:$C$239,DATA!$C190)</f>
        <v>204</v>
      </c>
      <c r="F190">
        <f>SUMIFS(Export!F$3:F$239,Export!$B$3:$B$239,DATA!$B190,Export!$C$3:$C$239,DATA!$C190)</f>
        <v>51</v>
      </c>
      <c r="G190">
        <f>SUMIFS(Export!G$3:G$239,Export!$B$3:$B$239,DATA!$B190,Export!$C$3:$C$239,DATA!$C190)</f>
        <v>0</v>
      </c>
      <c r="H190">
        <f>SUMIFS(Export!H$3:H$239,Export!$B$3:$B$239,DATA!$B190,Export!$C$3:$C$239,DATA!$C190)</f>
        <v>0</v>
      </c>
      <c r="I190">
        <f>SUMIFS(Export!I$3:I$239,Export!$B$3:$B$239,DATA!$B190,Export!$C$3:$C$239,DATA!$C190)</f>
        <v>0</v>
      </c>
      <c r="J190">
        <f>SUMIFS(Export!J$3:J$239,Export!$B$3:$B$239,DATA!$B190,Export!$C$3:$C$239,DATA!$C190)</f>
        <v>204</v>
      </c>
      <c r="K190">
        <f>SUMIFS(Export!K$3:K$239,Export!$B$3:$B$239,DATA!$B190,Export!$C$3:$C$239,DATA!$C190)</f>
        <v>3</v>
      </c>
      <c r="L190">
        <f>SUMIFS(Export!L$3:L$239,Export!$B$3:$B$239,DATA!$B190,Export!$C$3:$C$239,DATA!$C190)</f>
        <v>25</v>
      </c>
      <c r="M190">
        <f>SUMIFS(Export!M$3:M$239,Export!$B$3:$B$239,DATA!$B190,Export!$C$3:$C$239,DATA!$C190)</f>
        <v>0</v>
      </c>
      <c r="N190">
        <f>SUMIFS(Export!N$3:N$239,Export!$B$3:$B$239,DATA!$B190,Export!$C$3:$C$239,DATA!$C190)</f>
        <v>16</v>
      </c>
      <c r="O190">
        <f>SUMIFS(Export!O$3:O$239,Export!$B$3:$B$239,DATA!$B190,Export!$C$3:$C$239,DATA!$C190)</f>
        <v>0</v>
      </c>
      <c r="P190">
        <f>SUMIFS(Export!P$3:P$239,Export!$B$3:$B$239,DATA!$B190,Export!$C$3:$C$239,DATA!$C190)</f>
        <v>160</v>
      </c>
    </row>
    <row r="191" spans="1:16" x14ac:dyDescent="0.25">
      <c r="A191" t="s">
        <v>95</v>
      </c>
      <c r="B191" t="s">
        <v>137</v>
      </c>
      <c r="C191" t="s">
        <v>180</v>
      </c>
      <c r="D191">
        <f>SUMIFS(Export!D$3:D$239,Export!$B$3:$B$239,DATA!$B191,Export!$C$3:$C$239,DATA!$C191)</f>
        <v>982</v>
      </c>
      <c r="E191">
        <f>SUMIFS(Export!E$3:E$239,Export!$B$3:$B$239,DATA!$B191,Export!$C$3:$C$239,DATA!$C191)</f>
        <v>837</v>
      </c>
      <c r="F191">
        <f>SUMIFS(Export!F$3:F$239,Export!$B$3:$B$239,DATA!$B191,Export!$C$3:$C$239,DATA!$C191)</f>
        <v>145</v>
      </c>
      <c r="G191">
        <f>SUMIFS(Export!G$3:G$239,Export!$B$3:$B$239,DATA!$B191,Export!$C$3:$C$239,DATA!$C191)</f>
        <v>0</v>
      </c>
      <c r="H191">
        <f>SUMIFS(Export!H$3:H$239,Export!$B$3:$B$239,DATA!$B191,Export!$C$3:$C$239,DATA!$C191)</f>
        <v>5</v>
      </c>
      <c r="I191">
        <f>SUMIFS(Export!I$3:I$239,Export!$B$3:$B$239,DATA!$B191,Export!$C$3:$C$239,DATA!$C191)</f>
        <v>0</v>
      </c>
      <c r="J191">
        <f>SUMIFS(Export!J$3:J$239,Export!$B$3:$B$239,DATA!$B191,Export!$C$3:$C$239,DATA!$C191)</f>
        <v>832</v>
      </c>
      <c r="K191">
        <f>SUMIFS(Export!K$3:K$239,Export!$B$3:$B$239,DATA!$B191,Export!$C$3:$C$239,DATA!$C191)</f>
        <v>6</v>
      </c>
      <c r="L191">
        <f>SUMIFS(Export!L$3:L$239,Export!$B$3:$B$239,DATA!$B191,Export!$C$3:$C$239,DATA!$C191)</f>
        <v>108</v>
      </c>
      <c r="M191">
        <f>SUMIFS(Export!M$3:M$239,Export!$B$3:$B$239,DATA!$B191,Export!$C$3:$C$239,DATA!$C191)</f>
        <v>7</v>
      </c>
      <c r="N191">
        <f>SUMIFS(Export!N$3:N$239,Export!$B$3:$B$239,DATA!$B191,Export!$C$3:$C$239,DATA!$C191)</f>
        <v>396</v>
      </c>
      <c r="O191">
        <f>SUMIFS(Export!O$3:O$239,Export!$B$3:$B$239,DATA!$B191,Export!$C$3:$C$239,DATA!$C191)</f>
        <v>6</v>
      </c>
      <c r="P191">
        <f>SUMIFS(Export!P$3:P$239,Export!$B$3:$B$239,DATA!$B191,Export!$C$3:$C$239,DATA!$C191)</f>
        <v>309</v>
      </c>
    </row>
    <row r="192" spans="1:16" x14ac:dyDescent="0.25">
      <c r="A192" t="s">
        <v>95</v>
      </c>
      <c r="B192" t="s">
        <v>137</v>
      </c>
      <c r="C192" t="s">
        <v>179</v>
      </c>
      <c r="D192">
        <f>SUMIFS(Export!D$3:D$239,Export!$B$3:$B$239,DATA!$B192,Export!$C$3:$C$239,DATA!$C192)</f>
        <v>153</v>
      </c>
      <c r="E192">
        <f>SUMIFS(Export!E$3:E$239,Export!$B$3:$B$239,DATA!$B192,Export!$C$3:$C$239,DATA!$C192)</f>
        <v>129</v>
      </c>
      <c r="F192">
        <f>SUMIFS(Export!F$3:F$239,Export!$B$3:$B$239,DATA!$B192,Export!$C$3:$C$239,DATA!$C192)</f>
        <v>24</v>
      </c>
      <c r="G192">
        <f>SUMIFS(Export!G$3:G$239,Export!$B$3:$B$239,DATA!$B192,Export!$C$3:$C$239,DATA!$C192)</f>
        <v>0</v>
      </c>
      <c r="H192">
        <f>SUMIFS(Export!H$3:H$239,Export!$B$3:$B$239,DATA!$B192,Export!$C$3:$C$239,DATA!$C192)</f>
        <v>1</v>
      </c>
      <c r="I192">
        <f>SUMIFS(Export!I$3:I$239,Export!$B$3:$B$239,DATA!$B192,Export!$C$3:$C$239,DATA!$C192)</f>
        <v>0</v>
      </c>
      <c r="J192">
        <f>SUMIFS(Export!J$3:J$239,Export!$B$3:$B$239,DATA!$B192,Export!$C$3:$C$239,DATA!$C192)</f>
        <v>128</v>
      </c>
      <c r="K192">
        <f>SUMIFS(Export!K$3:K$239,Export!$B$3:$B$239,DATA!$B192,Export!$C$3:$C$239,DATA!$C192)</f>
        <v>0</v>
      </c>
      <c r="L192">
        <f>SUMIFS(Export!L$3:L$239,Export!$B$3:$B$239,DATA!$B192,Export!$C$3:$C$239,DATA!$C192)</f>
        <v>39</v>
      </c>
      <c r="M192">
        <f>SUMIFS(Export!M$3:M$239,Export!$B$3:$B$239,DATA!$B192,Export!$C$3:$C$239,DATA!$C192)</f>
        <v>0</v>
      </c>
      <c r="N192">
        <f>SUMIFS(Export!N$3:N$239,Export!$B$3:$B$239,DATA!$B192,Export!$C$3:$C$239,DATA!$C192)</f>
        <v>49</v>
      </c>
      <c r="O192">
        <f>SUMIFS(Export!O$3:O$239,Export!$B$3:$B$239,DATA!$B192,Export!$C$3:$C$239,DATA!$C192)</f>
        <v>0</v>
      </c>
      <c r="P192">
        <f>SUMIFS(Export!P$3:P$239,Export!$B$3:$B$239,DATA!$B192,Export!$C$3:$C$239,DATA!$C192)</f>
        <v>40</v>
      </c>
    </row>
    <row r="193" spans="1:16" x14ac:dyDescent="0.25">
      <c r="A193" t="s">
        <v>95</v>
      </c>
      <c r="B193" t="s">
        <v>137</v>
      </c>
      <c r="C193" t="s">
        <v>177</v>
      </c>
      <c r="D193">
        <f>SUMIFS(Export!D$3:D$239,Export!$B$3:$B$239,DATA!$B193,Export!$C$3:$C$239,DATA!$C193)</f>
        <v>132</v>
      </c>
      <c r="E193">
        <f>SUMIFS(Export!E$3:E$239,Export!$B$3:$B$239,DATA!$B193,Export!$C$3:$C$239,DATA!$C193)</f>
        <v>102</v>
      </c>
      <c r="F193">
        <f>SUMIFS(Export!F$3:F$239,Export!$B$3:$B$239,DATA!$B193,Export!$C$3:$C$239,DATA!$C193)</f>
        <v>30</v>
      </c>
      <c r="G193">
        <f>SUMIFS(Export!G$3:G$239,Export!$B$3:$B$239,DATA!$B193,Export!$C$3:$C$239,DATA!$C193)</f>
        <v>0</v>
      </c>
      <c r="H193">
        <f>SUMIFS(Export!H$3:H$239,Export!$B$3:$B$239,DATA!$B193,Export!$C$3:$C$239,DATA!$C193)</f>
        <v>0</v>
      </c>
      <c r="I193">
        <f>SUMIFS(Export!I$3:I$239,Export!$B$3:$B$239,DATA!$B193,Export!$C$3:$C$239,DATA!$C193)</f>
        <v>0</v>
      </c>
      <c r="J193">
        <f>SUMIFS(Export!J$3:J$239,Export!$B$3:$B$239,DATA!$B193,Export!$C$3:$C$239,DATA!$C193)</f>
        <v>102</v>
      </c>
      <c r="K193">
        <f>SUMIFS(Export!K$3:K$239,Export!$B$3:$B$239,DATA!$B193,Export!$C$3:$C$239,DATA!$C193)</f>
        <v>0</v>
      </c>
      <c r="L193">
        <f>SUMIFS(Export!L$3:L$239,Export!$B$3:$B$239,DATA!$B193,Export!$C$3:$C$239,DATA!$C193)</f>
        <v>9</v>
      </c>
      <c r="M193">
        <f>SUMIFS(Export!M$3:M$239,Export!$B$3:$B$239,DATA!$B193,Export!$C$3:$C$239,DATA!$C193)</f>
        <v>0</v>
      </c>
      <c r="N193">
        <f>SUMIFS(Export!N$3:N$239,Export!$B$3:$B$239,DATA!$B193,Export!$C$3:$C$239,DATA!$C193)</f>
        <v>68</v>
      </c>
      <c r="O193">
        <f>SUMIFS(Export!O$3:O$239,Export!$B$3:$B$239,DATA!$B193,Export!$C$3:$C$239,DATA!$C193)</f>
        <v>0</v>
      </c>
      <c r="P193">
        <f>SUMIFS(Export!P$3:P$239,Export!$B$3:$B$239,DATA!$B193,Export!$C$3:$C$239,DATA!$C193)</f>
        <v>25</v>
      </c>
    </row>
    <row r="194" spans="1:16" x14ac:dyDescent="0.25">
      <c r="A194" t="s">
        <v>95</v>
      </c>
      <c r="B194" t="s">
        <v>137</v>
      </c>
      <c r="C194" t="s">
        <v>176</v>
      </c>
      <c r="D194">
        <f>SUMIFS(Export!D$3:D$239,Export!$B$3:$B$239,DATA!$B194,Export!$C$3:$C$239,DATA!$C194)</f>
        <v>136</v>
      </c>
      <c r="E194">
        <f>SUMIFS(Export!E$3:E$239,Export!$B$3:$B$239,DATA!$B194,Export!$C$3:$C$239,DATA!$C194)</f>
        <v>114</v>
      </c>
      <c r="F194">
        <f>SUMIFS(Export!F$3:F$239,Export!$B$3:$B$239,DATA!$B194,Export!$C$3:$C$239,DATA!$C194)</f>
        <v>22</v>
      </c>
      <c r="G194">
        <f>SUMIFS(Export!G$3:G$239,Export!$B$3:$B$239,DATA!$B194,Export!$C$3:$C$239,DATA!$C194)</f>
        <v>0</v>
      </c>
      <c r="H194">
        <f>SUMIFS(Export!H$3:H$239,Export!$B$3:$B$239,DATA!$B194,Export!$C$3:$C$239,DATA!$C194)</f>
        <v>0</v>
      </c>
      <c r="I194">
        <f>SUMIFS(Export!I$3:I$239,Export!$B$3:$B$239,DATA!$B194,Export!$C$3:$C$239,DATA!$C194)</f>
        <v>0</v>
      </c>
      <c r="J194">
        <f>SUMIFS(Export!J$3:J$239,Export!$B$3:$B$239,DATA!$B194,Export!$C$3:$C$239,DATA!$C194)</f>
        <v>114</v>
      </c>
      <c r="K194">
        <f>SUMIFS(Export!K$3:K$239,Export!$B$3:$B$239,DATA!$B194,Export!$C$3:$C$239,DATA!$C194)</f>
        <v>5</v>
      </c>
      <c r="L194">
        <f>SUMIFS(Export!L$3:L$239,Export!$B$3:$B$239,DATA!$B194,Export!$C$3:$C$239,DATA!$C194)</f>
        <v>9</v>
      </c>
      <c r="M194">
        <f>SUMIFS(Export!M$3:M$239,Export!$B$3:$B$239,DATA!$B194,Export!$C$3:$C$239,DATA!$C194)</f>
        <v>0</v>
      </c>
      <c r="N194">
        <f>SUMIFS(Export!N$3:N$239,Export!$B$3:$B$239,DATA!$B194,Export!$C$3:$C$239,DATA!$C194)</f>
        <v>72</v>
      </c>
      <c r="O194">
        <f>SUMIFS(Export!O$3:O$239,Export!$B$3:$B$239,DATA!$B194,Export!$C$3:$C$239,DATA!$C194)</f>
        <v>0</v>
      </c>
      <c r="P194">
        <f>SUMIFS(Export!P$3:P$239,Export!$B$3:$B$239,DATA!$B194,Export!$C$3:$C$239,DATA!$C194)</f>
        <v>28</v>
      </c>
    </row>
    <row r="195" spans="1:16" x14ac:dyDescent="0.25">
      <c r="A195" t="s">
        <v>95</v>
      </c>
      <c r="B195" t="s">
        <v>137</v>
      </c>
      <c r="C195" t="s">
        <v>175</v>
      </c>
      <c r="D195">
        <f>SUMIFS(Export!D$3:D$239,Export!$B$3:$B$239,DATA!$B195,Export!$C$3:$C$239,DATA!$C195)</f>
        <v>134</v>
      </c>
      <c r="E195">
        <f>SUMIFS(Export!E$3:E$239,Export!$B$3:$B$239,DATA!$B195,Export!$C$3:$C$239,DATA!$C195)</f>
        <v>100</v>
      </c>
      <c r="F195">
        <f>SUMIFS(Export!F$3:F$239,Export!$B$3:$B$239,DATA!$B195,Export!$C$3:$C$239,DATA!$C195)</f>
        <v>34</v>
      </c>
      <c r="G195">
        <f>SUMIFS(Export!G$3:G$239,Export!$B$3:$B$239,DATA!$B195,Export!$C$3:$C$239,DATA!$C195)</f>
        <v>0</v>
      </c>
      <c r="H195">
        <f>SUMIFS(Export!H$3:H$239,Export!$B$3:$B$239,DATA!$B195,Export!$C$3:$C$239,DATA!$C195)</f>
        <v>0</v>
      </c>
      <c r="I195">
        <f>SUMIFS(Export!I$3:I$239,Export!$B$3:$B$239,DATA!$B195,Export!$C$3:$C$239,DATA!$C195)</f>
        <v>0</v>
      </c>
      <c r="J195">
        <f>SUMIFS(Export!J$3:J$239,Export!$B$3:$B$239,DATA!$B195,Export!$C$3:$C$239,DATA!$C195)</f>
        <v>100</v>
      </c>
      <c r="K195">
        <f>SUMIFS(Export!K$3:K$239,Export!$B$3:$B$239,DATA!$B195,Export!$C$3:$C$239,DATA!$C195)</f>
        <v>0</v>
      </c>
      <c r="L195">
        <f>SUMIFS(Export!L$3:L$239,Export!$B$3:$B$239,DATA!$B195,Export!$C$3:$C$239,DATA!$C195)</f>
        <v>7</v>
      </c>
      <c r="M195">
        <f>SUMIFS(Export!M$3:M$239,Export!$B$3:$B$239,DATA!$B195,Export!$C$3:$C$239,DATA!$C195)</f>
        <v>0</v>
      </c>
      <c r="N195">
        <f>SUMIFS(Export!N$3:N$239,Export!$B$3:$B$239,DATA!$B195,Export!$C$3:$C$239,DATA!$C195)</f>
        <v>54</v>
      </c>
      <c r="O195">
        <f>SUMIFS(Export!O$3:O$239,Export!$B$3:$B$239,DATA!$B195,Export!$C$3:$C$239,DATA!$C195)</f>
        <v>0</v>
      </c>
      <c r="P195">
        <f>SUMIFS(Export!P$3:P$239,Export!$B$3:$B$239,DATA!$B195,Export!$C$3:$C$239,DATA!$C195)</f>
        <v>39</v>
      </c>
    </row>
    <row r="196" spans="1:16" x14ac:dyDescent="0.25">
      <c r="A196" t="s">
        <v>95</v>
      </c>
      <c r="B196" t="s">
        <v>137</v>
      </c>
      <c r="C196" t="s">
        <v>178</v>
      </c>
      <c r="D196">
        <f>SUMIFS(Export!D$3:D$239,Export!$B$3:$B$239,DATA!$B196,Export!$C$3:$C$239,DATA!$C196)</f>
        <v>72</v>
      </c>
      <c r="E196">
        <f>SUMIFS(Export!E$3:E$239,Export!$B$3:$B$239,DATA!$B196,Export!$C$3:$C$239,DATA!$C196)</f>
        <v>63</v>
      </c>
      <c r="F196">
        <f>SUMIFS(Export!F$3:F$239,Export!$B$3:$B$239,DATA!$B196,Export!$C$3:$C$239,DATA!$C196)</f>
        <v>9</v>
      </c>
      <c r="G196">
        <f>SUMIFS(Export!G$3:G$239,Export!$B$3:$B$239,DATA!$B196,Export!$C$3:$C$239,DATA!$C196)</f>
        <v>0</v>
      </c>
      <c r="H196">
        <f>SUMIFS(Export!H$3:H$239,Export!$B$3:$B$239,DATA!$B196,Export!$C$3:$C$239,DATA!$C196)</f>
        <v>0</v>
      </c>
      <c r="I196">
        <f>SUMIFS(Export!I$3:I$239,Export!$B$3:$B$239,DATA!$B196,Export!$C$3:$C$239,DATA!$C196)</f>
        <v>0</v>
      </c>
      <c r="J196">
        <f>SUMIFS(Export!J$3:J$239,Export!$B$3:$B$239,DATA!$B196,Export!$C$3:$C$239,DATA!$C196)</f>
        <v>63</v>
      </c>
      <c r="K196">
        <f>SUMIFS(Export!K$3:K$239,Export!$B$3:$B$239,DATA!$B196,Export!$C$3:$C$239,DATA!$C196)</f>
        <v>9</v>
      </c>
      <c r="L196">
        <f>SUMIFS(Export!L$3:L$239,Export!$B$3:$B$239,DATA!$B196,Export!$C$3:$C$239,DATA!$C196)</f>
        <v>11</v>
      </c>
      <c r="M196">
        <f>SUMIFS(Export!M$3:M$239,Export!$B$3:$B$239,DATA!$B196,Export!$C$3:$C$239,DATA!$C196)</f>
        <v>0</v>
      </c>
      <c r="N196">
        <f>SUMIFS(Export!N$3:N$239,Export!$B$3:$B$239,DATA!$B196,Export!$C$3:$C$239,DATA!$C196)</f>
        <v>25</v>
      </c>
      <c r="O196">
        <f>SUMIFS(Export!O$3:O$239,Export!$B$3:$B$239,DATA!$B196,Export!$C$3:$C$239,DATA!$C196)</f>
        <v>0</v>
      </c>
      <c r="P196">
        <f>SUMIFS(Export!P$3:P$239,Export!$B$3:$B$239,DATA!$B196,Export!$C$3:$C$239,DATA!$C196)</f>
        <v>18</v>
      </c>
    </row>
    <row r="197" spans="1:16" x14ac:dyDescent="0.25">
      <c r="A197" t="s">
        <v>94</v>
      </c>
      <c r="B197" t="s">
        <v>19</v>
      </c>
      <c r="C197" t="s">
        <v>240</v>
      </c>
      <c r="D197">
        <f>SUMIFS(Export!D$3:D$239,Export!$B$3:$B$239,DATA!$B197,Export!$C$3:$C$239,DATA!$C197)</f>
        <v>415</v>
      </c>
      <c r="E197">
        <f>SUMIFS(Export!E$3:E$239,Export!$B$3:$B$239,DATA!$B197,Export!$C$3:$C$239,DATA!$C197)</f>
        <v>270</v>
      </c>
      <c r="F197">
        <f>SUMIFS(Export!F$3:F$239,Export!$B$3:$B$239,DATA!$B197,Export!$C$3:$C$239,DATA!$C197)</f>
        <v>145</v>
      </c>
      <c r="G197">
        <f>SUMIFS(Export!G$3:G$239,Export!$B$3:$B$239,DATA!$B197,Export!$C$3:$C$239,DATA!$C197)</f>
        <v>0</v>
      </c>
      <c r="H197">
        <f>SUMIFS(Export!H$3:H$239,Export!$B$3:$B$239,DATA!$B197,Export!$C$3:$C$239,DATA!$C197)</f>
        <v>0</v>
      </c>
      <c r="I197">
        <f>SUMIFS(Export!I$3:I$239,Export!$B$3:$B$239,DATA!$B197,Export!$C$3:$C$239,DATA!$C197)</f>
        <v>0</v>
      </c>
      <c r="J197">
        <f>SUMIFS(Export!J$3:J$239,Export!$B$3:$B$239,DATA!$B197,Export!$C$3:$C$239,DATA!$C197)</f>
        <v>270</v>
      </c>
      <c r="K197">
        <f>SUMIFS(Export!K$3:K$239,Export!$B$3:$B$239,DATA!$B197,Export!$C$3:$C$239,DATA!$C197)</f>
        <v>2</v>
      </c>
      <c r="L197">
        <f>SUMIFS(Export!L$3:L$239,Export!$B$3:$B$239,DATA!$B197,Export!$C$3:$C$239,DATA!$C197)</f>
        <v>40</v>
      </c>
      <c r="M197">
        <f>SUMIFS(Export!M$3:M$239,Export!$B$3:$B$239,DATA!$B197,Export!$C$3:$C$239,DATA!$C197)</f>
        <v>8</v>
      </c>
      <c r="N197">
        <f>SUMIFS(Export!N$3:N$239,Export!$B$3:$B$239,DATA!$B197,Export!$C$3:$C$239,DATA!$C197)</f>
        <v>151</v>
      </c>
      <c r="O197">
        <f>SUMIFS(Export!O$3:O$239,Export!$B$3:$B$239,DATA!$B197,Export!$C$3:$C$239,DATA!$C197)</f>
        <v>0</v>
      </c>
      <c r="P197">
        <f>SUMIFS(Export!P$3:P$239,Export!$B$3:$B$239,DATA!$B197,Export!$C$3:$C$239,DATA!$C197)</f>
        <v>69</v>
      </c>
    </row>
    <row r="198" spans="1:16" x14ac:dyDescent="0.25">
      <c r="A198" t="s">
        <v>94</v>
      </c>
      <c r="B198" t="s">
        <v>19</v>
      </c>
      <c r="C198" t="s">
        <v>239</v>
      </c>
      <c r="D198">
        <f>SUMIFS(Export!D$3:D$239,Export!$B$3:$B$239,DATA!$B198,Export!$C$3:$C$239,DATA!$C198)</f>
        <v>257</v>
      </c>
      <c r="E198">
        <f>SUMIFS(Export!E$3:E$239,Export!$B$3:$B$239,DATA!$B198,Export!$C$3:$C$239,DATA!$C198)</f>
        <v>164</v>
      </c>
      <c r="F198">
        <f>SUMIFS(Export!F$3:F$239,Export!$B$3:$B$239,DATA!$B198,Export!$C$3:$C$239,DATA!$C198)</f>
        <v>93</v>
      </c>
      <c r="G198">
        <f>SUMIFS(Export!G$3:G$239,Export!$B$3:$B$239,DATA!$B198,Export!$C$3:$C$239,DATA!$C198)</f>
        <v>0</v>
      </c>
      <c r="H198">
        <f>SUMIFS(Export!H$3:H$239,Export!$B$3:$B$239,DATA!$B198,Export!$C$3:$C$239,DATA!$C198)</f>
        <v>0</v>
      </c>
      <c r="I198">
        <f>SUMIFS(Export!I$3:I$239,Export!$B$3:$B$239,DATA!$B198,Export!$C$3:$C$239,DATA!$C198)</f>
        <v>1</v>
      </c>
      <c r="J198">
        <f>SUMIFS(Export!J$3:J$239,Export!$B$3:$B$239,DATA!$B198,Export!$C$3:$C$239,DATA!$C198)</f>
        <v>163</v>
      </c>
      <c r="K198">
        <f>SUMIFS(Export!K$3:K$239,Export!$B$3:$B$239,DATA!$B198,Export!$C$3:$C$239,DATA!$C198)</f>
        <v>41</v>
      </c>
      <c r="L198">
        <f>SUMIFS(Export!L$3:L$239,Export!$B$3:$B$239,DATA!$B198,Export!$C$3:$C$239,DATA!$C198)</f>
        <v>25</v>
      </c>
      <c r="M198">
        <f>SUMIFS(Export!M$3:M$239,Export!$B$3:$B$239,DATA!$B198,Export!$C$3:$C$239,DATA!$C198)</f>
        <v>4</v>
      </c>
      <c r="N198">
        <f>SUMIFS(Export!N$3:N$239,Export!$B$3:$B$239,DATA!$B198,Export!$C$3:$C$239,DATA!$C198)</f>
        <v>31</v>
      </c>
      <c r="O198">
        <f>SUMIFS(Export!O$3:O$239,Export!$B$3:$B$239,DATA!$B198,Export!$C$3:$C$239,DATA!$C198)</f>
        <v>1</v>
      </c>
      <c r="P198">
        <f>SUMIFS(Export!P$3:P$239,Export!$B$3:$B$239,DATA!$B198,Export!$C$3:$C$239,DATA!$C198)</f>
        <v>61</v>
      </c>
    </row>
    <row r="199" spans="1:16" x14ac:dyDescent="0.25">
      <c r="A199" t="s">
        <v>94</v>
      </c>
      <c r="B199" t="s">
        <v>128</v>
      </c>
      <c r="C199" t="s">
        <v>230</v>
      </c>
      <c r="D199">
        <f>SUMIFS(Export!D$3:D$239,Export!$B$3:$B$239,DATA!$B199,Export!$C$3:$C$239,DATA!$C199)</f>
        <v>110</v>
      </c>
      <c r="E199">
        <f>SUMIFS(Export!E$3:E$239,Export!$B$3:$B$239,DATA!$B199,Export!$C$3:$C$239,DATA!$C199)</f>
        <v>69</v>
      </c>
      <c r="F199">
        <f>SUMIFS(Export!F$3:F$239,Export!$B$3:$B$239,DATA!$B199,Export!$C$3:$C$239,DATA!$C199)</f>
        <v>41</v>
      </c>
      <c r="G199">
        <f>SUMIFS(Export!G$3:G$239,Export!$B$3:$B$239,DATA!$B199,Export!$C$3:$C$239,DATA!$C199)</f>
        <v>0</v>
      </c>
      <c r="H199">
        <f>SUMIFS(Export!H$3:H$239,Export!$B$3:$B$239,DATA!$B199,Export!$C$3:$C$239,DATA!$C199)</f>
        <v>0</v>
      </c>
      <c r="I199">
        <f>SUMIFS(Export!I$3:I$239,Export!$B$3:$B$239,DATA!$B199,Export!$C$3:$C$239,DATA!$C199)</f>
        <v>0</v>
      </c>
      <c r="J199">
        <f>SUMIFS(Export!J$3:J$239,Export!$B$3:$B$239,DATA!$B199,Export!$C$3:$C$239,DATA!$C199)</f>
        <v>69</v>
      </c>
      <c r="K199">
        <f>SUMIFS(Export!K$3:K$239,Export!$B$3:$B$239,DATA!$B199,Export!$C$3:$C$239,DATA!$C199)</f>
        <v>0</v>
      </c>
      <c r="L199">
        <f>SUMIFS(Export!L$3:L$239,Export!$B$3:$B$239,DATA!$B199,Export!$C$3:$C$239,DATA!$C199)</f>
        <v>18</v>
      </c>
      <c r="M199">
        <f>SUMIFS(Export!M$3:M$239,Export!$B$3:$B$239,DATA!$B199,Export!$C$3:$C$239,DATA!$C199)</f>
        <v>0</v>
      </c>
      <c r="N199">
        <f>SUMIFS(Export!N$3:N$239,Export!$B$3:$B$239,DATA!$B199,Export!$C$3:$C$239,DATA!$C199)</f>
        <v>42</v>
      </c>
      <c r="O199">
        <f>SUMIFS(Export!O$3:O$239,Export!$B$3:$B$239,DATA!$B199,Export!$C$3:$C$239,DATA!$C199)</f>
        <v>0</v>
      </c>
      <c r="P199">
        <f>SUMIFS(Export!P$3:P$239,Export!$B$3:$B$239,DATA!$B199,Export!$C$3:$C$239,DATA!$C199)</f>
        <v>9</v>
      </c>
    </row>
    <row r="200" spans="1:16" x14ac:dyDescent="0.25">
      <c r="A200" t="s">
        <v>94</v>
      </c>
      <c r="B200" t="s">
        <v>128</v>
      </c>
      <c r="C200" t="s">
        <v>229</v>
      </c>
      <c r="D200">
        <f>SUMIFS(Export!D$3:D$239,Export!$B$3:$B$239,DATA!$B200,Export!$C$3:$C$239,DATA!$C200)</f>
        <v>147</v>
      </c>
      <c r="E200">
        <f>SUMIFS(Export!E$3:E$239,Export!$B$3:$B$239,DATA!$B200,Export!$C$3:$C$239,DATA!$C200)</f>
        <v>71</v>
      </c>
      <c r="F200">
        <f>SUMIFS(Export!F$3:F$239,Export!$B$3:$B$239,DATA!$B200,Export!$C$3:$C$239,DATA!$C200)</f>
        <v>76</v>
      </c>
      <c r="G200">
        <f>SUMIFS(Export!G$3:G$239,Export!$B$3:$B$239,DATA!$B200,Export!$C$3:$C$239,DATA!$C200)</f>
        <v>0</v>
      </c>
      <c r="H200">
        <f>SUMIFS(Export!H$3:H$239,Export!$B$3:$B$239,DATA!$B200,Export!$C$3:$C$239,DATA!$C200)</f>
        <v>0</v>
      </c>
      <c r="I200">
        <f>SUMIFS(Export!I$3:I$239,Export!$B$3:$B$239,DATA!$B200,Export!$C$3:$C$239,DATA!$C200)</f>
        <v>2</v>
      </c>
      <c r="J200">
        <f>SUMIFS(Export!J$3:J$239,Export!$B$3:$B$239,DATA!$B200,Export!$C$3:$C$239,DATA!$C200)</f>
        <v>69</v>
      </c>
      <c r="K200">
        <f>SUMIFS(Export!K$3:K$239,Export!$B$3:$B$239,DATA!$B200,Export!$C$3:$C$239,DATA!$C200)</f>
        <v>2</v>
      </c>
      <c r="L200">
        <f>SUMIFS(Export!L$3:L$239,Export!$B$3:$B$239,DATA!$B200,Export!$C$3:$C$239,DATA!$C200)</f>
        <v>12</v>
      </c>
      <c r="M200">
        <f>SUMIFS(Export!M$3:M$239,Export!$B$3:$B$239,DATA!$B200,Export!$C$3:$C$239,DATA!$C200)</f>
        <v>0</v>
      </c>
      <c r="N200">
        <f>SUMIFS(Export!N$3:N$239,Export!$B$3:$B$239,DATA!$B200,Export!$C$3:$C$239,DATA!$C200)</f>
        <v>40</v>
      </c>
      <c r="O200">
        <f>SUMIFS(Export!O$3:O$239,Export!$B$3:$B$239,DATA!$B200,Export!$C$3:$C$239,DATA!$C200)</f>
        <v>1</v>
      </c>
      <c r="P200">
        <f>SUMIFS(Export!P$3:P$239,Export!$B$3:$B$239,DATA!$B200,Export!$C$3:$C$239,DATA!$C200)</f>
        <v>14</v>
      </c>
    </row>
    <row r="201" spans="1:16" x14ac:dyDescent="0.25">
      <c r="A201" t="s">
        <v>94</v>
      </c>
      <c r="B201" t="s">
        <v>129</v>
      </c>
      <c r="C201" t="s">
        <v>228</v>
      </c>
      <c r="D201">
        <f>SUMIFS(Export!D$3:D$239,Export!$B$3:$B$239,DATA!$B201,Export!$C$3:$C$239,DATA!$C201)</f>
        <v>925</v>
      </c>
      <c r="E201">
        <f>SUMIFS(Export!E$3:E$239,Export!$B$3:$B$239,DATA!$B201,Export!$C$3:$C$239,DATA!$C201)</f>
        <v>799</v>
      </c>
      <c r="F201">
        <f>SUMIFS(Export!F$3:F$239,Export!$B$3:$B$239,DATA!$B201,Export!$C$3:$C$239,DATA!$C201)</f>
        <v>126</v>
      </c>
      <c r="G201">
        <f>SUMIFS(Export!G$3:G$239,Export!$B$3:$B$239,DATA!$B201,Export!$C$3:$C$239,DATA!$C201)</f>
        <v>0</v>
      </c>
      <c r="H201">
        <f>SUMIFS(Export!H$3:H$239,Export!$B$3:$B$239,DATA!$B201,Export!$C$3:$C$239,DATA!$C201)</f>
        <v>1</v>
      </c>
      <c r="I201">
        <f>SUMIFS(Export!I$3:I$239,Export!$B$3:$B$239,DATA!$B201,Export!$C$3:$C$239,DATA!$C201)</f>
        <v>5</v>
      </c>
      <c r="J201">
        <f>SUMIFS(Export!J$3:J$239,Export!$B$3:$B$239,DATA!$B201,Export!$C$3:$C$239,DATA!$C201)</f>
        <v>793</v>
      </c>
      <c r="K201">
        <f>SUMIFS(Export!K$3:K$239,Export!$B$3:$B$239,DATA!$B201,Export!$C$3:$C$239,DATA!$C201)</f>
        <v>6</v>
      </c>
      <c r="L201">
        <f>SUMIFS(Export!L$3:L$239,Export!$B$3:$B$239,DATA!$B201,Export!$C$3:$C$239,DATA!$C201)</f>
        <v>28</v>
      </c>
      <c r="M201">
        <f>SUMIFS(Export!M$3:M$239,Export!$B$3:$B$239,DATA!$B201,Export!$C$3:$C$239,DATA!$C201)</f>
        <v>9</v>
      </c>
      <c r="N201">
        <f>SUMIFS(Export!N$3:N$239,Export!$B$3:$B$239,DATA!$B201,Export!$C$3:$C$239,DATA!$C201)</f>
        <v>256</v>
      </c>
      <c r="O201">
        <f>SUMIFS(Export!O$3:O$239,Export!$B$3:$B$239,DATA!$B201,Export!$C$3:$C$239,DATA!$C201)</f>
        <v>3</v>
      </c>
      <c r="P201">
        <f>SUMIFS(Export!P$3:P$239,Export!$B$3:$B$239,DATA!$B201,Export!$C$3:$C$239,DATA!$C201)</f>
        <v>491</v>
      </c>
    </row>
    <row r="202" spans="1:16" x14ac:dyDescent="0.25">
      <c r="A202" t="s">
        <v>94</v>
      </c>
      <c r="B202" t="s">
        <v>130</v>
      </c>
      <c r="C202" t="s">
        <v>227</v>
      </c>
      <c r="D202">
        <f>SUMIFS(Export!D$3:D$239,Export!$B$3:$B$239,DATA!$B202,Export!$C$3:$C$239,DATA!$C202)</f>
        <v>901</v>
      </c>
      <c r="E202">
        <f>SUMIFS(Export!E$3:E$239,Export!$B$3:$B$239,DATA!$B202,Export!$C$3:$C$239,DATA!$C202)</f>
        <v>750</v>
      </c>
      <c r="F202">
        <f>SUMIFS(Export!F$3:F$239,Export!$B$3:$B$239,DATA!$B202,Export!$C$3:$C$239,DATA!$C202)</f>
        <v>151</v>
      </c>
      <c r="G202">
        <f>SUMIFS(Export!G$3:G$239,Export!$B$3:$B$239,DATA!$B202,Export!$C$3:$C$239,DATA!$C202)</f>
        <v>0</v>
      </c>
      <c r="H202">
        <f>SUMIFS(Export!H$3:H$239,Export!$B$3:$B$239,DATA!$B202,Export!$C$3:$C$239,DATA!$C202)</f>
        <v>0</v>
      </c>
      <c r="I202">
        <f>SUMIFS(Export!I$3:I$239,Export!$B$3:$B$239,DATA!$B202,Export!$C$3:$C$239,DATA!$C202)</f>
        <v>6</v>
      </c>
      <c r="J202">
        <f>SUMIFS(Export!J$3:J$239,Export!$B$3:$B$239,DATA!$B202,Export!$C$3:$C$239,DATA!$C202)</f>
        <v>744</v>
      </c>
      <c r="K202">
        <f>SUMIFS(Export!K$3:K$239,Export!$B$3:$B$239,DATA!$B202,Export!$C$3:$C$239,DATA!$C202)</f>
        <v>6</v>
      </c>
      <c r="L202">
        <f>SUMIFS(Export!L$3:L$239,Export!$B$3:$B$239,DATA!$B202,Export!$C$3:$C$239,DATA!$C202)</f>
        <v>46</v>
      </c>
      <c r="M202">
        <f>SUMIFS(Export!M$3:M$239,Export!$B$3:$B$239,DATA!$B202,Export!$C$3:$C$239,DATA!$C202)</f>
        <v>16</v>
      </c>
      <c r="N202">
        <f>SUMIFS(Export!N$3:N$239,Export!$B$3:$B$239,DATA!$B202,Export!$C$3:$C$239,DATA!$C202)</f>
        <v>310</v>
      </c>
      <c r="O202">
        <f>SUMIFS(Export!O$3:O$239,Export!$B$3:$B$239,DATA!$B202,Export!$C$3:$C$239,DATA!$C202)</f>
        <v>1</v>
      </c>
      <c r="P202">
        <f>SUMIFS(Export!P$3:P$239,Export!$B$3:$B$239,DATA!$B202,Export!$C$3:$C$239,DATA!$C202)</f>
        <v>365</v>
      </c>
    </row>
    <row r="203" spans="1:16" x14ac:dyDescent="0.25">
      <c r="A203" t="s">
        <v>94</v>
      </c>
      <c r="B203" t="s">
        <v>130</v>
      </c>
      <c r="C203" t="s">
        <v>226</v>
      </c>
      <c r="D203">
        <f>SUMIFS(Export!D$3:D$239,Export!$B$3:$B$239,DATA!$B203,Export!$C$3:$C$239,DATA!$C203)</f>
        <v>155</v>
      </c>
      <c r="E203">
        <f>SUMIFS(Export!E$3:E$239,Export!$B$3:$B$239,DATA!$B203,Export!$C$3:$C$239,DATA!$C203)</f>
        <v>111</v>
      </c>
      <c r="F203">
        <f>SUMIFS(Export!F$3:F$239,Export!$B$3:$B$239,DATA!$B203,Export!$C$3:$C$239,DATA!$C203)</f>
        <v>44</v>
      </c>
      <c r="G203">
        <f>SUMIFS(Export!G$3:G$239,Export!$B$3:$B$239,DATA!$B203,Export!$C$3:$C$239,DATA!$C203)</f>
        <v>0</v>
      </c>
      <c r="H203">
        <f>SUMIFS(Export!H$3:H$239,Export!$B$3:$B$239,DATA!$B203,Export!$C$3:$C$239,DATA!$C203)</f>
        <v>0</v>
      </c>
      <c r="I203">
        <f>SUMIFS(Export!I$3:I$239,Export!$B$3:$B$239,DATA!$B203,Export!$C$3:$C$239,DATA!$C203)</f>
        <v>1</v>
      </c>
      <c r="J203">
        <f>SUMIFS(Export!J$3:J$239,Export!$B$3:$B$239,DATA!$B203,Export!$C$3:$C$239,DATA!$C203)</f>
        <v>110</v>
      </c>
      <c r="K203">
        <f>SUMIFS(Export!K$3:K$239,Export!$B$3:$B$239,DATA!$B203,Export!$C$3:$C$239,DATA!$C203)</f>
        <v>2</v>
      </c>
      <c r="L203">
        <f>SUMIFS(Export!L$3:L$239,Export!$B$3:$B$239,DATA!$B203,Export!$C$3:$C$239,DATA!$C203)</f>
        <v>2</v>
      </c>
      <c r="M203">
        <f>SUMIFS(Export!M$3:M$239,Export!$B$3:$B$239,DATA!$B203,Export!$C$3:$C$239,DATA!$C203)</f>
        <v>0</v>
      </c>
      <c r="N203">
        <f>SUMIFS(Export!N$3:N$239,Export!$B$3:$B$239,DATA!$B203,Export!$C$3:$C$239,DATA!$C203)</f>
        <v>27</v>
      </c>
      <c r="O203">
        <f>SUMIFS(Export!O$3:O$239,Export!$B$3:$B$239,DATA!$B203,Export!$C$3:$C$239,DATA!$C203)</f>
        <v>0</v>
      </c>
      <c r="P203">
        <f>SUMIFS(Export!P$3:P$239,Export!$B$3:$B$239,DATA!$B203,Export!$C$3:$C$239,DATA!$C203)</f>
        <v>79</v>
      </c>
    </row>
    <row r="204" spans="1:16" x14ac:dyDescent="0.25">
      <c r="A204" t="s">
        <v>94</v>
      </c>
      <c r="B204" t="s">
        <v>130</v>
      </c>
      <c r="C204" t="s">
        <v>225</v>
      </c>
      <c r="D204">
        <f>SUMIFS(Export!D$3:D$239,Export!$B$3:$B$239,DATA!$B204,Export!$C$3:$C$239,DATA!$C204)</f>
        <v>49</v>
      </c>
      <c r="E204">
        <f>SUMIFS(Export!E$3:E$239,Export!$B$3:$B$239,DATA!$B204,Export!$C$3:$C$239,DATA!$C204)</f>
        <v>26</v>
      </c>
      <c r="F204">
        <f>SUMIFS(Export!F$3:F$239,Export!$B$3:$B$239,DATA!$B204,Export!$C$3:$C$239,DATA!$C204)</f>
        <v>23</v>
      </c>
      <c r="G204">
        <f>SUMIFS(Export!G$3:G$239,Export!$B$3:$B$239,DATA!$B204,Export!$C$3:$C$239,DATA!$C204)</f>
        <v>0</v>
      </c>
      <c r="H204">
        <f>SUMIFS(Export!H$3:H$239,Export!$B$3:$B$239,DATA!$B204,Export!$C$3:$C$239,DATA!$C204)</f>
        <v>0</v>
      </c>
      <c r="I204">
        <f>SUMIFS(Export!I$3:I$239,Export!$B$3:$B$239,DATA!$B204,Export!$C$3:$C$239,DATA!$C204)</f>
        <v>0</v>
      </c>
      <c r="J204">
        <f>SUMIFS(Export!J$3:J$239,Export!$B$3:$B$239,DATA!$B204,Export!$C$3:$C$239,DATA!$C204)</f>
        <v>26</v>
      </c>
      <c r="K204">
        <f>SUMIFS(Export!K$3:K$239,Export!$B$3:$B$239,DATA!$B204,Export!$C$3:$C$239,DATA!$C204)</f>
        <v>0</v>
      </c>
      <c r="L204">
        <f>SUMIFS(Export!L$3:L$239,Export!$B$3:$B$239,DATA!$B204,Export!$C$3:$C$239,DATA!$C204)</f>
        <v>5</v>
      </c>
      <c r="M204">
        <f>SUMIFS(Export!M$3:M$239,Export!$B$3:$B$239,DATA!$B204,Export!$C$3:$C$239,DATA!$C204)</f>
        <v>0</v>
      </c>
      <c r="N204">
        <f>SUMIFS(Export!N$3:N$239,Export!$B$3:$B$239,DATA!$B204,Export!$C$3:$C$239,DATA!$C204)</f>
        <v>12</v>
      </c>
      <c r="O204">
        <f>SUMIFS(Export!O$3:O$239,Export!$B$3:$B$239,DATA!$B204,Export!$C$3:$C$239,DATA!$C204)</f>
        <v>0</v>
      </c>
      <c r="P204">
        <f>SUMIFS(Export!P$3:P$239,Export!$B$3:$B$239,DATA!$B204,Export!$C$3:$C$239,DATA!$C204)</f>
        <v>9</v>
      </c>
    </row>
    <row r="205" spans="1:16" x14ac:dyDescent="0.25">
      <c r="A205" t="s">
        <v>94</v>
      </c>
      <c r="B205" t="s">
        <v>131</v>
      </c>
      <c r="C205" t="s">
        <v>224</v>
      </c>
      <c r="D205">
        <f>SUMIFS(Export!D$3:D$239,Export!$B$3:$B$239,DATA!$B205,Export!$C$3:$C$239,DATA!$C205)</f>
        <v>112</v>
      </c>
      <c r="E205">
        <f>SUMIFS(Export!E$3:E$239,Export!$B$3:$B$239,DATA!$B205,Export!$C$3:$C$239,DATA!$C205)</f>
        <v>90</v>
      </c>
      <c r="F205">
        <f>SUMIFS(Export!F$3:F$239,Export!$B$3:$B$239,DATA!$B205,Export!$C$3:$C$239,DATA!$C205)</f>
        <v>22</v>
      </c>
      <c r="G205">
        <f>SUMIFS(Export!G$3:G$239,Export!$B$3:$B$239,DATA!$B205,Export!$C$3:$C$239,DATA!$C205)</f>
        <v>0</v>
      </c>
      <c r="H205">
        <f>SUMIFS(Export!H$3:H$239,Export!$B$3:$B$239,DATA!$B205,Export!$C$3:$C$239,DATA!$C205)</f>
        <v>0</v>
      </c>
      <c r="I205">
        <f>SUMIFS(Export!I$3:I$239,Export!$B$3:$B$239,DATA!$B205,Export!$C$3:$C$239,DATA!$C205)</f>
        <v>0</v>
      </c>
      <c r="J205">
        <f>SUMIFS(Export!J$3:J$239,Export!$B$3:$B$239,DATA!$B205,Export!$C$3:$C$239,DATA!$C205)</f>
        <v>90</v>
      </c>
      <c r="K205">
        <f>SUMIFS(Export!K$3:K$239,Export!$B$3:$B$239,DATA!$B205,Export!$C$3:$C$239,DATA!$C205)</f>
        <v>7</v>
      </c>
      <c r="L205">
        <f>SUMIFS(Export!L$3:L$239,Export!$B$3:$B$239,DATA!$B205,Export!$C$3:$C$239,DATA!$C205)</f>
        <v>4</v>
      </c>
      <c r="M205">
        <f>SUMIFS(Export!M$3:M$239,Export!$B$3:$B$239,DATA!$B205,Export!$C$3:$C$239,DATA!$C205)</f>
        <v>0</v>
      </c>
      <c r="N205">
        <f>SUMIFS(Export!N$3:N$239,Export!$B$3:$B$239,DATA!$B205,Export!$C$3:$C$239,DATA!$C205)</f>
        <v>15</v>
      </c>
      <c r="O205">
        <f>SUMIFS(Export!O$3:O$239,Export!$B$3:$B$239,DATA!$B205,Export!$C$3:$C$239,DATA!$C205)</f>
        <v>0</v>
      </c>
      <c r="P205">
        <f>SUMIFS(Export!P$3:P$239,Export!$B$3:$B$239,DATA!$B205,Export!$C$3:$C$239,DATA!$C205)</f>
        <v>64</v>
      </c>
    </row>
    <row r="206" spans="1:16" x14ac:dyDescent="0.25">
      <c r="A206" t="s">
        <v>94</v>
      </c>
      <c r="B206" t="s">
        <v>131</v>
      </c>
      <c r="C206" t="s">
        <v>223</v>
      </c>
      <c r="D206">
        <f>SUMIFS(Export!D$3:D$239,Export!$B$3:$B$239,DATA!$B206,Export!$C$3:$C$239,DATA!$C206)</f>
        <v>69</v>
      </c>
      <c r="E206">
        <f>SUMIFS(Export!E$3:E$239,Export!$B$3:$B$239,DATA!$B206,Export!$C$3:$C$239,DATA!$C206)</f>
        <v>50</v>
      </c>
      <c r="F206">
        <f>SUMIFS(Export!F$3:F$239,Export!$B$3:$B$239,DATA!$B206,Export!$C$3:$C$239,DATA!$C206)</f>
        <v>19</v>
      </c>
      <c r="G206">
        <f>SUMIFS(Export!G$3:G$239,Export!$B$3:$B$239,DATA!$B206,Export!$C$3:$C$239,DATA!$C206)</f>
        <v>0</v>
      </c>
      <c r="H206">
        <f>SUMIFS(Export!H$3:H$239,Export!$B$3:$B$239,DATA!$B206,Export!$C$3:$C$239,DATA!$C206)</f>
        <v>0</v>
      </c>
      <c r="I206">
        <f>SUMIFS(Export!I$3:I$239,Export!$B$3:$B$239,DATA!$B206,Export!$C$3:$C$239,DATA!$C206)</f>
        <v>0</v>
      </c>
      <c r="J206">
        <f>SUMIFS(Export!J$3:J$239,Export!$B$3:$B$239,DATA!$B206,Export!$C$3:$C$239,DATA!$C206)</f>
        <v>50</v>
      </c>
      <c r="K206">
        <f>SUMIFS(Export!K$3:K$239,Export!$B$3:$B$239,DATA!$B206,Export!$C$3:$C$239,DATA!$C206)</f>
        <v>0</v>
      </c>
      <c r="L206">
        <f>SUMIFS(Export!L$3:L$239,Export!$B$3:$B$239,DATA!$B206,Export!$C$3:$C$239,DATA!$C206)</f>
        <v>2</v>
      </c>
      <c r="M206">
        <f>SUMIFS(Export!M$3:M$239,Export!$B$3:$B$239,DATA!$B206,Export!$C$3:$C$239,DATA!$C206)</f>
        <v>0</v>
      </c>
      <c r="N206">
        <f>SUMIFS(Export!N$3:N$239,Export!$B$3:$B$239,DATA!$B206,Export!$C$3:$C$239,DATA!$C206)</f>
        <v>18</v>
      </c>
      <c r="O206">
        <f>SUMIFS(Export!O$3:O$239,Export!$B$3:$B$239,DATA!$B206,Export!$C$3:$C$239,DATA!$C206)</f>
        <v>0</v>
      </c>
      <c r="P206">
        <f>SUMIFS(Export!P$3:P$239,Export!$B$3:$B$239,DATA!$B206,Export!$C$3:$C$239,DATA!$C206)</f>
        <v>30</v>
      </c>
    </row>
    <row r="207" spans="1:16" x14ac:dyDescent="0.25">
      <c r="A207" t="s">
        <v>94</v>
      </c>
      <c r="B207" t="s">
        <v>132</v>
      </c>
      <c r="C207" t="s">
        <v>222</v>
      </c>
      <c r="D207">
        <f>SUMIFS(Export!D$3:D$239,Export!$B$3:$B$239,DATA!$B207,Export!$C$3:$C$239,DATA!$C207)</f>
        <v>655</v>
      </c>
      <c r="E207">
        <f>SUMIFS(Export!E$3:E$239,Export!$B$3:$B$239,DATA!$B207,Export!$C$3:$C$239,DATA!$C207)</f>
        <v>584</v>
      </c>
      <c r="F207">
        <f>SUMIFS(Export!F$3:F$239,Export!$B$3:$B$239,DATA!$B207,Export!$C$3:$C$239,DATA!$C207)</f>
        <v>71</v>
      </c>
      <c r="G207">
        <f>SUMIFS(Export!G$3:G$239,Export!$B$3:$B$239,DATA!$B207,Export!$C$3:$C$239,DATA!$C207)</f>
        <v>0</v>
      </c>
      <c r="H207">
        <f>SUMIFS(Export!H$3:H$239,Export!$B$3:$B$239,DATA!$B207,Export!$C$3:$C$239,DATA!$C207)</f>
        <v>1</v>
      </c>
      <c r="I207">
        <f>SUMIFS(Export!I$3:I$239,Export!$B$3:$B$239,DATA!$B207,Export!$C$3:$C$239,DATA!$C207)</f>
        <v>2</v>
      </c>
      <c r="J207">
        <f>SUMIFS(Export!J$3:J$239,Export!$B$3:$B$239,DATA!$B207,Export!$C$3:$C$239,DATA!$C207)</f>
        <v>581</v>
      </c>
      <c r="K207">
        <f>SUMIFS(Export!K$3:K$239,Export!$B$3:$B$239,DATA!$B207,Export!$C$3:$C$239,DATA!$C207)</f>
        <v>1</v>
      </c>
      <c r="L207">
        <f>SUMIFS(Export!L$3:L$239,Export!$B$3:$B$239,DATA!$B207,Export!$C$3:$C$239,DATA!$C207)</f>
        <v>15</v>
      </c>
      <c r="M207">
        <f>SUMIFS(Export!M$3:M$239,Export!$B$3:$B$239,DATA!$B207,Export!$C$3:$C$239,DATA!$C207)</f>
        <v>0</v>
      </c>
      <c r="N207">
        <f>SUMIFS(Export!N$3:N$239,Export!$B$3:$B$239,DATA!$B207,Export!$C$3:$C$239,DATA!$C207)</f>
        <v>214</v>
      </c>
      <c r="O207">
        <f>SUMIFS(Export!O$3:O$239,Export!$B$3:$B$239,DATA!$B207,Export!$C$3:$C$239,DATA!$C207)</f>
        <v>1</v>
      </c>
      <c r="P207">
        <f>SUMIFS(Export!P$3:P$239,Export!$B$3:$B$239,DATA!$B207,Export!$C$3:$C$239,DATA!$C207)</f>
        <v>350</v>
      </c>
    </row>
    <row r="208" spans="1:16" x14ac:dyDescent="0.25">
      <c r="A208" t="s">
        <v>94</v>
      </c>
      <c r="B208" t="s">
        <v>132</v>
      </c>
      <c r="C208" t="s">
        <v>221</v>
      </c>
      <c r="D208">
        <f>SUMIFS(Export!D$3:D$239,Export!$B$3:$B$239,DATA!$B208,Export!$C$3:$C$239,DATA!$C208)</f>
        <v>220</v>
      </c>
      <c r="E208">
        <f>SUMIFS(Export!E$3:E$239,Export!$B$3:$B$239,DATA!$B208,Export!$C$3:$C$239,DATA!$C208)</f>
        <v>159</v>
      </c>
      <c r="F208">
        <f>SUMIFS(Export!F$3:F$239,Export!$B$3:$B$239,DATA!$B208,Export!$C$3:$C$239,DATA!$C208)</f>
        <v>61</v>
      </c>
      <c r="G208">
        <f>SUMIFS(Export!G$3:G$239,Export!$B$3:$B$239,DATA!$B208,Export!$C$3:$C$239,DATA!$C208)</f>
        <v>0</v>
      </c>
      <c r="H208">
        <f>SUMIFS(Export!H$3:H$239,Export!$B$3:$B$239,DATA!$B208,Export!$C$3:$C$239,DATA!$C208)</f>
        <v>0</v>
      </c>
      <c r="I208">
        <f>SUMIFS(Export!I$3:I$239,Export!$B$3:$B$239,DATA!$B208,Export!$C$3:$C$239,DATA!$C208)</f>
        <v>0</v>
      </c>
      <c r="J208">
        <f>SUMIFS(Export!J$3:J$239,Export!$B$3:$B$239,DATA!$B208,Export!$C$3:$C$239,DATA!$C208)</f>
        <v>159</v>
      </c>
      <c r="K208">
        <f>SUMIFS(Export!K$3:K$239,Export!$B$3:$B$239,DATA!$B208,Export!$C$3:$C$239,DATA!$C208)</f>
        <v>0</v>
      </c>
      <c r="L208">
        <f>SUMIFS(Export!L$3:L$239,Export!$B$3:$B$239,DATA!$B208,Export!$C$3:$C$239,DATA!$C208)</f>
        <v>13</v>
      </c>
      <c r="M208">
        <f>SUMIFS(Export!M$3:M$239,Export!$B$3:$B$239,DATA!$B208,Export!$C$3:$C$239,DATA!$C208)</f>
        <v>0</v>
      </c>
      <c r="N208">
        <f>SUMIFS(Export!N$3:N$239,Export!$B$3:$B$239,DATA!$B208,Export!$C$3:$C$239,DATA!$C208)</f>
        <v>58</v>
      </c>
      <c r="O208">
        <f>SUMIFS(Export!O$3:O$239,Export!$B$3:$B$239,DATA!$B208,Export!$C$3:$C$239,DATA!$C208)</f>
        <v>0</v>
      </c>
      <c r="P208">
        <f>SUMIFS(Export!P$3:P$239,Export!$B$3:$B$239,DATA!$B208,Export!$C$3:$C$239,DATA!$C208)</f>
        <v>88</v>
      </c>
    </row>
    <row r="209" spans="1:16" x14ac:dyDescent="0.25">
      <c r="A209" t="s">
        <v>94</v>
      </c>
      <c r="B209" t="s">
        <v>132</v>
      </c>
      <c r="C209" t="s">
        <v>220</v>
      </c>
      <c r="D209">
        <f>SUMIFS(Export!D$3:D$239,Export!$B$3:$B$239,DATA!$B209,Export!$C$3:$C$239,DATA!$C209)</f>
        <v>86</v>
      </c>
      <c r="E209">
        <f>SUMIFS(Export!E$3:E$239,Export!$B$3:$B$239,DATA!$B209,Export!$C$3:$C$239,DATA!$C209)</f>
        <v>75</v>
      </c>
      <c r="F209">
        <f>SUMIFS(Export!F$3:F$239,Export!$B$3:$B$239,DATA!$B209,Export!$C$3:$C$239,DATA!$C209)</f>
        <v>11</v>
      </c>
      <c r="G209">
        <f>SUMIFS(Export!G$3:G$239,Export!$B$3:$B$239,DATA!$B209,Export!$C$3:$C$239,DATA!$C209)</f>
        <v>0</v>
      </c>
      <c r="H209">
        <f>SUMIFS(Export!H$3:H$239,Export!$B$3:$B$239,DATA!$B209,Export!$C$3:$C$239,DATA!$C209)</f>
        <v>0</v>
      </c>
      <c r="I209">
        <f>SUMIFS(Export!I$3:I$239,Export!$B$3:$B$239,DATA!$B209,Export!$C$3:$C$239,DATA!$C209)</f>
        <v>2</v>
      </c>
      <c r="J209">
        <f>SUMIFS(Export!J$3:J$239,Export!$B$3:$B$239,DATA!$B209,Export!$C$3:$C$239,DATA!$C209)</f>
        <v>73</v>
      </c>
      <c r="K209">
        <f>SUMIFS(Export!K$3:K$239,Export!$B$3:$B$239,DATA!$B209,Export!$C$3:$C$239,DATA!$C209)</f>
        <v>0</v>
      </c>
      <c r="L209">
        <f>SUMIFS(Export!L$3:L$239,Export!$B$3:$B$239,DATA!$B209,Export!$C$3:$C$239,DATA!$C209)</f>
        <v>1</v>
      </c>
      <c r="M209">
        <f>SUMIFS(Export!M$3:M$239,Export!$B$3:$B$239,DATA!$B209,Export!$C$3:$C$239,DATA!$C209)</f>
        <v>0</v>
      </c>
      <c r="N209">
        <f>SUMIFS(Export!N$3:N$239,Export!$B$3:$B$239,DATA!$B209,Export!$C$3:$C$239,DATA!$C209)</f>
        <v>54</v>
      </c>
      <c r="O209">
        <f>SUMIFS(Export!O$3:O$239,Export!$B$3:$B$239,DATA!$B209,Export!$C$3:$C$239,DATA!$C209)</f>
        <v>0</v>
      </c>
      <c r="P209">
        <f>SUMIFS(Export!P$3:P$239,Export!$B$3:$B$239,DATA!$B209,Export!$C$3:$C$239,DATA!$C209)</f>
        <v>18</v>
      </c>
    </row>
    <row r="210" spans="1:16" x14ac:dyDescent="0.25">
      <c r="A210" t="s">
        <v>94</v>
      </c>
      <c r="B210" t="s">
        <v>132</v>
      </c>
      <c r="C210" t="s">
        <v>219</v>
      </c>
      <c r="D210">
        <f>SUMIFS(Export!D$3:D$239,Export!$B$3:$B$239,DATA!$B210,Export!$C$3:$C$239,DATA!$C210)</f>
        <v>122</v>
      </c>
      <c r="E210">
        <f>SUMIFS(Export!E$3:E$239,Export!$B$3:$B$239,DATA!$B210,Export!$C$3:$C$239,DATA!$C210)</f>
        <v>100</v>
      </c>
      <c r="F210">
        <f>SUMIFS(Export!F$3:F$239,Export!$B$3:$B$239,DATA!$B210,Export!$C$3:$C$239,DATA!$C210)</f>
        <v>22</v>
      </c>
      <c r="G210">
        <f>SUMIFS(Export!G$3:G$239,Export!$B$3:$B$239,DATA!$B210,Export!$C$3:$C$239,DATA!$C210)</f>
        <v>0</v>
      </c>
      <c r="H210">
        <f>SUMIFS(Export!H$3:H$239,Export!$B$3:$B$239,DATA!$B210,Export!$C$3:$C$239,DATA!$C210)</f>
        <v>0</v>
      </c>
      <c r="I210">
        <f>SUMIFS(Export!I$3:I$239,Export!$B$3:$B$239,DATA!$B210,Export!$C$3:$C$239,DATA!$C210)</f>
        <v>0</v>
      </c>
      <c r="J210">
        <f>SUMIFS(Export!J$3:J$239,Export!$B$3:$B$239,DATA!$B210,Export!$C$3:$C$239,DATA!$C210)</f>
        <v>100</v>
      </c>
      <c r="K210">
        <f>SUMIFS(Export!K$3:K$239,Export!$B$3:$B$239,DATA!$B210,Export!$C$3:$C$239,DATA!$C210)</f>
        <v>0</v>
      </c>
      <c r="L210">
        <f>SUMIFS(Export!L$3:L$239,Export!$B$3:$B$239,DATA!$B210,Export!$C$3:$C$239,DATA!$C210)</f>
        <v>2</v>
      </c>
      <c r="M210">
        <f>SUMIFS(Export!M$3:M$239,Export!$B$3:$B$239,DATA!$B210,Export!$C$3:$C$239,DATA!$C210)</f>
        <v>0</v>
      </c>
      <c r="N210">
        <f>SUMIFS(Export!N$3:N$239,Export!$B$3:$B$239,DATA!$B210,Export!$C$3:$C$239,DATA!$C210)</f>
        <v>43</v>
      </c>
      <c r="O210">
        <f>SUMIFS(Export!O$3:O$239,Export!$B$3:$B$239,DATA!$B210,Export!$C$3:$C$239,DATA!$C210)</f>
        <v>0</v>
      </c>
      <c r="P210">
        <f>SUMIFS(Export!P$3:P$239,Export!$B$3:$B$239,DATA!$B210,Export!$C$3:$C$239,DATA!$C210)</f>
        <v>55</v>
      </c>
    </row>
    <row r="211" spans="1:16" x14ac:dyDescent="0.25">
      <c r="A211" t="s">
        <v>94</v>
      </c>
      <c r="B211" t="s">
        <v>132</v>
      </c>
      <c r="C211" t="s">
        <v>218</v>
      </c>
      <c r="D211">
        <f>SUMIFS(Export!D$3:D$239,Export!$B$3:$B$239,DATA!$B211,Export!$C$3:$C$239,DATA!$C211)</f>
        <v>193</v>
      </c>
      <c r="E211">
        <f>SUMIFS(Export!E$3:E$239,Export!$B$3:$B$239,DATA!$B211,Export!$C$3:$C$239,DATA!$C211)</f>
        <v>100</v>
      </c>
      <c r="F211">
        <f>SUMIFS(Export!F$3:F$239,Export!$B$3:$B$239,DATA!$B211,Export!$C$3:$C$239,DATA!$C211)</f>
        <v>93</v>
      </c>
      <c r="G211">
        <f>SUMIFS(Export!G$3:G$239,Export!$B$3:$B$239,DATA!$B211,Export!$C$3:$C$239,DATA!$C211)</f>
        <v>0</v>
      </c>
      <c r="H211">
        <f>SUMIFS(Export!H$3:H$239,Export!$B$3:$B$239,DATA!$B211,Export!$C$3:$C$239,DATA!$C211)</f>
        <v>0</v>
      </c>
      <c r="I211">
        <f>SUMIFS(Export!I$3:I$239,Export!$B$3:$B$239,DATA!$B211,Export!$C$3:$C$239,DATA!$C211)</f>
        <v>0</v>
      </c>
      <c r="J211">
        <f>SUMIFS(Export!J$3:J$239,Export!$B$3:$B$239,DATA!$B211,Export!$C$3:$C$239,DATA!$C211)</f>
        <v>100</v>
      </c>
      <c r="K211">
        <f>SUMIFS(Export!K$3:K$239,Export!$B$3:$B$239,DATA!$B211,Export!$C$3:$C$239,DATA!$C211)</f>
        <v>2</v>
      </c>
      <c r="L211">
        <f>SUMIFS(Export!L$3:L$239,Export!$B$3:$B$239,DATA!$B211,Export!$C$3:$C$239,DATA!$C211)</f>
        <v>6</v>
      </c>
      <c r="M211">
        <f>SUMIFS(Export!M$3:M$239,Export!$B$3:$B$239,DATA!$B211,Export!$C$3:$C$239,DATA!$C211)</f>
        <v>0</v>
      </c>
      <c r="N211">
        <f>SUMIFS(Export!N$3:N$239,Export!$B$3:$B$239,DATA!$B211,Export!$C$3:$C$239,DATA!$C211)</f>
        <v>71</v>
      </c>
      <c r="O211">
        <f>SUMIFS(Export!O$3:O$239,Export!$B$3:$B$239,DATA!$B211,Export!$C$3:$C$239,DATA!$C211)</f>
        <v>3</v>
      </c>
      <c r="P211">
        <f>SUMIFS(Export!P$3:P$239,Export!$B$3:$B$239,DATA!$B211,Export!$C$3:$C$239,DATA!$C211)</f>
        <v>18</v>
      </c>
    </row>
    <row r="212" spans="1:16" x14ac:dyDescent="0.25">
      <c r="A212" t="s">
        <v>94</v>
      </c>
      <c r="B212" t="s">
        <v>133</v>
      </c>
      <c r="C212" t="s">
        <v>215</v>
      </c>
      <c r="D212">
        <f>SUMIFS(Export!D$3:D$239,Export!$B$3:$B$239,DATA!$B212,Export!$C$3:$C$239,DATA!$C212)</f>
        <v>213</v>
      </c>
      <c r="E212">
        <f>SUMIFS(Export!E$3:E$239,Export!$B$3:$B$239,DATA!$B212,Export!$C$3:$C$239,DATA!$C212)</f>
        <v>141</v>
      </c>
      <c r="F212">
        <f>SUMIFS(Export!F$3:F$239,Export!$B$3:$B$239,DATA!$B212,Export!$C$3:$C$239,DATA!$C212)</f>
        <v>72</v>
      </c>
      <c r="G212">
        <f>SUMIFS(Export!G$3:G$239,Export!$B$3:$B$239,DATA!$B212,Export!$C$3:$C$239,DATA!$C212)</f>
        <v>0</v>
      </c>
      <c r="H212">
        <f>SUMIFS(Export!H$3:H$239,Export!$B$3:$B$239,DATA!$B212,Export!$C$3:$C$239,DATA!$C212)</f>
        <v>0</v>
      </c>
      <c r="I212">
        <f>SUMIFS(Export!I$3:I$239,Export!$B$3:$B$239,DATA!$B212,Export!$C$3:$C$239,DATA!$C212)</f>
        <v>2</v>
      </c>
      <c r="J212">
        <f>SUMIFS(Export!J$3:J$239,Export!$B$3:$B$239,DATA!$B212,Export!$C$3:$C$239,DATA!$C212)</f>
        <v>139</v>
      </c>
      <c r="K212">
        <f>SUMIFS(Export!K$3:K$239,Export!$B$3:$B$239,DATA!$B212,Export!$C$3:$C$239,DATA!$C212)</f>
        <v>2</v>
      </c>
      <c r="L212">
        <f>SUMIFS(Export!L$3:L$239,Export!$B$3:$B$239,DATA!$B212,Export!$C$3:$C$239,DATA!$C212)</f>
        <v>12</v>
      </c>
      <c r="M212">
        <f>SUMIFS(Export!M$3:M$239,Export!$B$3:$B$239,DATA!$B212,Export!$C$3:$C$239,DATA!$C212)</f>
        <v>3</v>
      </c>
      <c r="N212">
        <f>SUMIFS(Export!N$3:N$239,Export!$B$3:$B$239,DATA!$B212,Export!$C$3:$C$239,DATA!$C212)</f>
        <v>62</v>
      </c>
      <c r="O212">
        <f>SUMIFS(Export!O$3:O$239,Export!$B$3:$B$239,DATA!$B212,Export!$C$3:$C$239,DATA!$C212)</f>
        <v>0</v>
      </c>
      <c r="P212">
        <f>SUMIFS(Export!P$3:P$239,Export!$B$3:$B$239,DATA!$B212,Export!$C$3:$C$239,DATA!$C212)</f>
        <v>60</v>
      </c>
    </row>
    <row r="213" spans="1:16" x14ac:dyDescent="0.25">
      <c r="A213" t="s">
        <v>94</v>
      </c>
      <c r="B213" t="s">
        <v>133</v>
      </c>
      <c r="C213" t="s">
        <v>214</v>
      </c>
      <c r="D213">
        <f>SUMIFS(Export!D$3:D$239,Export!$B$3:$B$239,DATA!$B213,Export!$C$3:$C$239,DATA!$C213)</f>
        <v>57</v>
      </c>
      <c r="E213">
        <f>SUMIFS(Export!E$3:E$239,Export!$B$3:$B$239,DATA!$B213,Export!$C$3:$C$239,DATA!$C213)</f>
        <v>36</v>
      </c>
      <c r="F213">
        <f>SUMIFS(Export!F$3:F$239,Export!$B$3:$B$239,DATA!$B213,Export!$C$3:$C$239,DATA!$C213)</f>
        <v>21</v>
      </c>
      <c r="G213">
        <f>SUMIFS(Export!G$3:G$239,Export!$B$3:$B$239,DATA!$B213,Export!$C$3:$C$239,DATA!$C213)</f>
        <v>0</v>
      </c>
      <c r="H213">
        <f>SUMIFS(Export!H$3:H$239,Export!$B$3:$B$239,DATA!$B213,Export!$C$3:$C$239,DATA!$C213)</f>
        <v>0</v>
      </c>
      <c r="I213">
        <f>SUMIFS(Export!I$3:I$239,Export!$B$3:$B$239,DATA!$B213,Export!$C$3:$C$239,DATA!$C213)</f>
        <v>0</v>
      </c>
      <c r="J213">
        <f>SUMIFS(Export!J$3:J$239,Export!$B$3:$B$239,DATA!$B213,Export!$C$3:$C$239,DATA!$C213)</f>
        <v>36</v>
      </c>
      <c r="K213">
        <f>SUMIFS(Export!K$3:K$239,Export!$B$3:$B$239,DATA!$B213,Export!$C$3:$C$239,DATA!$C213)</f>
        <v>0</v>
      </c>
      <c r="L213">
        <f>SUMIFS(Export!L$3:L$239,Export!$B$3:$B$239,DATA!$B213,Export!$C$3:$C$239,DATA!$C213)</f>
        <v>15</v>
      </c>
      <c r="M213">
        <f>SUMIFS(Export!M$3:M$239,Export!$B$3:$B$239,DATA!$B213,Export!$C$3:$C$239,DATA!$C213)</f>
        <v>0</v>
      </c>
      <c r="N213">
        <f>SUMIFS(Export!N$3:N$239,Export!$B$3:$B$239,DATA!$B213,Export!$C$3:$C$239,DATA!$C213)</f>
        <v>21</v>
      </c>
      <c r="O213">
        <f>SUMIFS(Export!O$3:O$239,Export!$B$3:$B$239,DATA!$B213,Export!$C$3:$C$239,DATA!$C213)</f>
        <v>0</v>
      </c>
      <c r="P213">
        <f>SUMIFS(Export!P$3:P$239,Export!$B$3:$B$239,DATA!$B213,Export!$C$3:$C$239,DATA!$C213)</f>
        <v>0</v>
      </c>
    </row>
    <row r="214" spans="1:16" x14ac:dyDescent="0.25">
      <c r="A214" t="s">
        <v>94</v>
      </c>
      <c r="B214" t="s">
        <v>134</v>
      </c>
      <c r="C214" t="s">
        <v>213</v>
      </c>
      <c r="D214">
        <f>SUMIFS(Export!D$3:D$239,Export!$B$3:$B$239,DATA!$B214,Export!$C$3:$C$239,DATA!$C214)</f>
        <v>138</v>
      </c>
      <c r="E214">
        <f>SUMIFS(Export!E$3:E$239,Export!$B$3:$B$239,DATA!$B214,Export!$C$3:$C$239,DATA!$C214)</f>
        <v>86</v>
      </c>
      <c r="F214">
        <f>SUMIFS(Export!F$3:F$239,Export!$B$3:$B$239,DATA!$B214,Export!$C$3:$C$239,DATA!$C214)</f>
        <v>52</v>
      </c>
      <c r="G214">
        <f>SUMIFS(Export!G$3:G$239,Export!$B$3:$B$239,DATA!$B214,Export!$C$3:$C$239,DATA!$C214)</f>
        <v>0</v>
      </c>
      <c r="H214">
        <f>SUMIFS(Export!H$3:H$239,Export!$B$3:$B$239,DATA!$B214,Export!$C$3:$C$239,DATA!$C214)</f>
        <v>5</v>
      </c>
      <c r="I214">
        <f>SUMIFS(Export!I$3:I$239,Export!$B$3:$B$239,DATA!$B214,Export!$C$3:$C$239,DATA!$C214)</f>
        <v>0</v>
      </c>
      <c r="J214">
        <f>SUMIFS(Export!J$3:J$239,Export!$B$3:$B$239,DATA!$B214,Export!$C$3:$C$239,DATA!$C214)</f>
        <v>81</v>
      </c>
      <c r="K214">
        <f>SUMIFS(Export!K$3:K$239,Export!$B$3:$B$239,DATA!$B214,Export!$C$3:$C$239,DATA!$C214)</f>
        <v>35</v>
      </c>
      <c r="L214">
        <f>SUMIFS(Export!L$3:L$239,Export!$B$3:$B$239,DATA!$B214,Export!$C$3:$C$239,DATA!$C214)</f>
        <v>11</v>
      </c>
      <c r="M214">
        <f>SUMIFS(Export!M$3:M$239,Export!$B$3:$B$239,DATA!$B214,Export!$C$3:$C$239,DATA!$C214)</f>
        <v>0</v>
      </c>
      <c r="N214">
        <f>SUMIFS(Export!N$3:N$239,Export!$B$3:$B$239,DATA!$B214,Export!$C$3:$C$239,DATA!$C214)</f>
        <v>12</v>
      </c>
      <c r="O214">
        <f>SUMIFS(Export!O$3:O$239,Export!$B$3:$B$239,DATA!$B214,Export!$C$3:$C$239,DATA!$C214)</f>
        <v>0</v>
      </c>
      <c r="P214">
        <f>SUMIFS(Export!P$3:P$239,Export!$B$3:$B$239,DATA!$B214,Export!$C$3:$C$239,DATA!$C214)</f>
        <v>23</v>
      </c>
    </row>
    <row r="215" spans="1:16" x14ac:dyDescent="0.25">
      <c r="A215" t="s">
        <v>94</v>
      </c>
      <c r="B215" t="s">
        <v>134</v>
      </c>
      <c r="C215" t="s">
        <v>212</v>
      </c>
      <c r="D215">
        <f>SUMIFS(Export!D$3:D$239,Export!$B$3:$B$239,DATA!$B215,Export!$C$3:$C$239,DATA!$C215)</f>
        <v>90</v>
      </c>
      <c r="E215">
        <f>SUMIFS(Export!E$3:E$239,Export!$B$3:$B$239,DATA!$B215,Export!$C$3:$C$239,DATA!$C215)</f>
        <v>49</v>
      </c>
      <c r="F215">
        <f>SUMIFS(Export!F$3:F$239,Export!$B$3:$B$239,DATA!$B215,Export!$C$3:$C$239,DATA!$C215)</f>
        <v>41</v>
      </c>
      <c r="G215">
        <f>SUMIFS(Export!G$3:G$239,Export!$B$3:$B$239,DATA!$B215,Export!$C$3:$C$239,DATA!$C215)</f>
        <v>0</v>
      </c>
      <c r="H215">
        <f>SUMIFS(Export!H$3:H$239,Export!$B$3:$B$239,DATA!$B215,Export!$C$3:$C$239,DATA!$C215)</f>
        <v>1</v>
      </c>
      <c r="I215">
        <f>SUMIFS(Export!I$3:I$239,Export!$B$3:$B$239,DATA!$B215,Export!$C$3:$C$239,DATA!$C215)</f>
        <v>0</v>
      </c>
      <c r="J215">
        <f>SUMIFS(Export!J$3:J$239,Export!$B$3:$B$239,DATA!$B215,Export!$C$3:$C$239,DATA!$C215)</f>
        <v>48</v>
      </c>
      <c r="K215">
        <f>SUMIFS(Export!K$3:K$239,Export!$B$3:$B$239,DATA!$B215,Export!$C$3:$C$239,DATA!$C215)</f>
        <v>9</v>
      </c>
      <c r="L215">
        <f>SUMIFS(Export!L$3:L$239,Export!$B$3:$B$239,DATA!$B215,Export!$C$3:$C$239,DATA!$C215)</f>
        <v>1</v>
      </c>
      <c r="M215">
        <f>SUMIFS(Export!M$3:M$239,Export!$B$3:$B$239,DATA!$B215,Export!$C$3:$C$239,DATA!$C215)</f>
        <v>0</v>
      </c>
      <c r="N215">
        <f>SUMIFS(Export!N$3:N$239,Export!$B$3:$B$239,DATA!$B215,Export!$C$3:$C$239,DATA!$C215)</f>
        <v>16</v>
      </c>
      <c r="O215">
        <f>SUMIFS(Export!O$3:O$239,Export!$B$3:$B$239,DATA!$B215,Export!$C$3:$C$239,DATA!$C215)</f>
        <v>0</v>
      </c>
      <c r="P215">
        <f>SUMIFS(Export!P$3:P$239,Export!$B$3:$B$239,DATA!$B215,Export!$C$3:$C$239,DATA!$C215)</f>
        <v>22</v>
      </c>
    </row>
    <row r="216" spans="1:16" x14ac:dyDescent="0.25">
      <c r="A216" t="s">
        <v>94</v>
      </c>
      <c r="B216" t="s">
        <v>134</v>
      </c>
      <c r="C216" t="s">
        <v>211</v>
      </c>
      <c r="D216">
        <f>SUMIFS(Export!D$3:D$239,Export!$B$3:$B$239,DATA!$B216,Export!$C$3:$C$239,DATA!$C216)</f>
        <v>39</v>
      </c>
      <c r="E216">
        <f>SUMIFS(Export!E$3:E$239,Export!$B$3:$B$239,DATA!$B216,Export!$C$3:$C$239,DATA!$C216)</f>
        <v>31</v>
      </c>
      <c r="F216">
        <f>SUMIFS(Export!F$3:F$239,Export!$B$3:$B$239,DATA!$B216,Export!$C$3:$C$239,DATA!$C216)</f>
        <v>8</v>
      </c>
      <c r="G216">
        <f>SUMIFS(Export!G$3:G$239,Export!$B$3:$B$239,DATA!$B216,Export!$C$3:$C$239,DATA!$C216)</f>
        <v>0</v>
      </c>
      <c r="H216">
        <f>SUMIFS(Export!H$3:H$239,Export!$B$3:$B$239,DATA!$B216,Export!$C$3:$C$239,DATA!$C216)</f>
        <v>0</v>
      </c>
      <c r="I216">
        <f>SUMIFS(Export!I$3:I$239,Export!$B$3:$B$239,DATA!$B216,Export!$C$3:$C$239,DATA!$C216)</f>
        <v>0</v>
      </c>
      <c r="J216">
        <f>SUMIFS(Export!J$3:J$239,Export!$B$3:$B$239,DATA!$B216,Export!$C$3:$C$239,DATA!$C216)</f>
        <v>31</v>
      </c>
      <c r="K216">
        <f>SUMIFS(Export!K$3:K$239,Export!$B$3:$B$239,DATA!$B216,Export!$C$3:$C$239,DATA!$C216)</f>
        <v>2</v>
      </c>
      <c r="L216">
        <f>SUMIFS(Export!L$3:L$239,Export!$B$3:$B$239,DATA!$B216,Export!$C$3:$C$239,DATA!$C216)</f>
        <v>13</v>
      </c>
      <c r="M216">
        <f>SUMIFS(Export!M$3:M$239,Export!$B$3:$B$239,DATA!$B216,Export!$C$3:$C$239,DATA!$C216)</f>
        <v>0</v>
      </c>
      <c r="N216">
        <f>SUMIFS(Export!N$3:N$239,Export!$B$3:$B$239,DATA!$B216,Export!$C$3:$C$239,DATA!$C216)</f>
        <v>6</v>
      </c>
      <c r="O216">
        <f>SUMIFS(Export!O$3:O$239,Export!$B$3:$B$239,DATA!$B216,Export!$C$3:$C$239,DATA!$C216)</f>
        <v>1</v>
      </c>
      <c r="P216">
        <f>SUMIFS(Export!P$3:P$239,Export!$B$3:$B$239,DATA!$B216,Export!$C$3:$C$239,DATA!$C216)</f>
        <v>9</v>
      </c>
    </row>
    <row r="217" spans="1:16" x14ac:dyDescent="0.25">
      <c r="A217" t="s">
        <v>94</v>
      </c>
      <c r="B217" t="s">
        <v>135</v>
      </c>
      <c r="C217">
        <v>1</v>
      </c>
      <c r="D217">
        <f>SUMIFS(Export!D$3:D$239,Export!$B$3:$B$239,DATA!$B217,Export!$C$3:$C$239,DATA!$C217)</f>
        <v>149</v>
      </c>
      <c r="E217">
        <f>SUMIFS(Export!E$3:E$239,Export!$B$3:$B$239,DATA!$B217,Export!$C$3:$C$239,DATA!$C217)</f>
        <v>120</v>
      </c>
      <c r="F217">
        <f>SUMIFS(Export!F$3:F$239,Export!$B$3:$B$239,DATA!$B217,Export!$C$3:$C$239,DATA!$C217)</f>
        <v>29</v>
      </c>
      <c r="G217">
        <f>SUMIFS(Export!G$3:G$239,Export!$B$3:$B$239,DATA!$B217,Export!$C$3:$C$239,DATA!$C217)</f>
        <v>0</v>
      </c>
      <c r="H217">
        <f>SUMIFS(Export!H$3:H$239,Export!$B$3:$B$239,DATA!$B217,Export!$C$3:$C$239,DATA!$C217)</f>
        <v>0</v>
      </c>
      <c r="I217">
        <f>SUMIFS(Export!I$3:I$239,Export!$B$3:$B$239,DATA!$B217,Export!$C$3:$C$239,DATA!$C217)</f>
        <v>0</v>
      </c>
      <c r="J217">
        <f>SUMIFS(Export!J$3:J$239,Export!$B$3:$B$239,DATA!$B217,Export!$C$3:$C$239,DATA!$C217)</f>
        <v>120</v>
      </c>
      <c r="K217">
        <f>SUMIFS(Export!K$3:K$239,Export!$B$3:$B$239,DATA!$B217,Export!$C$3:$C$239,DATA!$C217)</f>
        <v>2</v>
      </c>
      <c r="L217">
        <f>SUMIFS(Export!L$3:L$239,Export!$B$3:$B$239,DATA!$B217,Export!$C$3:$C$239,DATA!$C217)</f>
        <v>14</v>
      </c>
      <c r="M217">
        <f>SUMIFS(Export!M$3:M$239,Export!$B$3:$B$239,DATA!$B217,Export!$C$3:$C$239,DATA!$C217)</f>
        <v>0</v>
      </c>
      <c r="N217">
        <f>SUMIFS(Export!N$3:N$239,Export!$B$3:$B$239,DATA!$B217,Export!$C$3:$C$239,DATA!$C217)</f>
        <v>60</v>
      </c>
      <c r="O217">
        <f>SUMIFS(Export!O$3:O$239,Export!$B$3:$B$239,DATA!$B217,Export!$C$3:$C$239,DATA!$C217)</f>
        <v>0</v>
      </c>
      <c r="P217">
        <f>SUMIFS(Export!P$3:P$239,Export!$B$3:$B$239,DATA!$B217,Export!$C$3:$C$239,DATA!$C217)</f>
        <v>44</v>
      </c>
    </row>
    <row r="218" spans="1:16" x14ac:dyDescent="0.25">
      <c r="A218" t="s">
        <v>94</v>
      </c>
      <c r="B218" t="s">
        <v>20</v>
      </c>
      <c r="C218" t="s">
        <v>205</v>
      </c>
      <c r="D218">
        <f>SUMIFS(Export!D$3:D$239,Export!$B$3:$B$239,DATA!$B218,Export!$C$3:$C$239,DATA!$C218)</f>
        <v>334</v>
      </c>
      <c r="E218">
        <f>SUMIFS(Export!E$3:E$239,Export!$B$3:$B$239,DATA!$B218,Export!$C$3:$C$239,DATA!$C218)</f>
        <v>221</v>
      </c>
      <c r="F218">
        <f>SUMIFS(Export!F$3:F$239,Export!$B$3:$B$239,DATA!$B218,Export!$C$3:$C$239,DATA!$C218)</f>
        <v>113</v>
      </c>
      <c r="G218">
        <f>SUMIFS(Export!G$3:G$239,Export!$B$3:$B$239,DATA!$B218,Export!$C$3:$C$239,DATA!$C218)</f>
        <v>0</v>
      </c>
      <c r="H218">
        <f>SUMIFS(Export!H$3:H$239,Export!$B$3:$B$239,DATA!$B218,Export!$C$3:$C$239,DATA!$C218)</f>
        <v>1</v>
      </c>
      <c r="I218">
        <f>SUMIFS(Export!I$3:I$239,Export!$B$3:$B$239,DATA!$B218,Export!$C$3:$C$239,DATA!$C218)</f>
        <v>3</v>
      </c>
      <c r="J218">
        <f>SUMIFS(Export!J$3:J$239,Export!$B$3:$B$239,DATA!$B218,Export!$C$3:$C$239,DATA!$C218)</f>
        <v>217</v>
      </c>
      <c r="K218">
        <f>SUMIFS(Export!K$3:K$239,Export!$B$3:$B$239,DATA!$B218,Export!$C$3:$C$239,DATA!$C218)</f>
        <v>2</v>
      </c>
      <c r="L218">
        <f>SUMIFS(Export!L$3:L$239,Export!$B$3:$B$239,DATA!$B218,Export!$C$3:$C$239,DATA!$C218)</f>
        <v>25</v>
      </c>
      <c r="M218">
        <f>SUMIFS(Export!M$3:M$239,Export!$B$3:$B$239,DATA!$B218,Export!$C$3:$C$239,DATA!$C218)</f>
        <v>2</v>
      </c>
      <c r="N218">
        <f>SUMIFS(Export!N$3:N$239,Export!$B$3:$B$239,DATA!$B218,Export!$C$3:$C$239,DATA!$C218)</f>
        <v>122</v>
      </c>
      <c r="O218">
        <f>SUMIFS(Export!O$3:O$239,Export!$B$3:$B$239,DATA!$B218,Export!$C$3:$C$239,DATA!$C218)</f>
        <v>13</v>
      </c>
      <c r="P218">
        <f>SUMIFS(Export!P$3:P$239,Export!$B$3:$B$239,DATA!$B218,Export!$C$3:$C$239,DATA!$C218)</f>
        <v>53</v>
      </c>
    </row>
    <row r="219" spans="1:16" x14ac:dyDescent="0.25">
      <c r="A219" t="s">
        <v>94</v>
      </c>
      <c r="B219" t="s">
        <v>20</v>
      </c>
      <c r="C219" t="s">
        <v>204</v>
      </c>
      <c r="D219">
        <f>SUMIFS(Export!D$3:D$239,Export!$B$3:$B$239,DATA!$B219,Export!$C$3:$C$239,DATA!$C219)</f>
        <v>170</v>
      </c>
      <c r="E219">
        <f>SUMIFS(Export!E$3:E$239,Export!$B$3:$B$239,DATA!$B219,Export!$C$3:$C$239,DATA!$C219)</f>
        <v>126</v>
      </c>
      <c r="F219">
        <f>SUMIFS(Export!F$3:F$239,Export!$B$3:$B$239,DATA!$B219,Export!$C$3:$C$239,DATA!$C219)</f>
        <v>44</v>
      </c>
      <c r="G219">
        <f>SUMIFS(Export!G$3:G$239,Export!$B$3:$B$239,DATA!$B219,Export!$C$3:$C$239,DATA!$C219)</f>
        <v>0</v>
      </c>
      <c r="H219">
        <f>SUMIFS(Export!H$3:H$239,Export!$B$3:$B$239,DATA!$B219,Export!$C$3:$C$239,DATA!$C219)</f>
        <v>2</v>
      </c>
      <c r="I219">
        <f>SUMIFS(Export!I$3:I$239,Export!$B$3:$B$239,DATA!$B219,Export!$C$3:$C$239,DATA!$C219)</f>
        <v>0</v>
      </c>
      <c r="J219">
        <f>SUMIFS(Export!J$3:J$239,Export!$B$3:$B$239,DATA!$B219,Export!$C$3:$C$239,DATA!$C219)</f>
        <v>124</v>
      </c>
      <c r="K219">
        <f>SUMIFS(Export!K$3:K$239,Export!$B$3:$B$239,DATA!$B219,Export!$C$3:$C$239,DATA!$C219)</f>
        <v>16</v>
      </c>
      <c r="L219">
        <f>SUMIFS(Export!L$3:L$239,Export!$B$3:$B$239,DATA!$B219,Export!$C$3:$C$239,DATA!$C219)</f>
        <v>15</v>
      </c>
      <c r="M219">
        <f>SUMIFS(Export!M$3:M$239,Export!$B$3:$B$239,DATA!$B219,Export!$C$3:$C$239,DATA!$C219)</f>
        <v>0</v>
      </c>
      <c r="N219">
        <f>SUMIFS(Export!N$3:N$239,Export!$B$3:$B$239,DATA!$B219,Export!$C$3:$C$239,DATA!$C219)</f>
        <v>55</v>
      </c>
      <c r="O219">
        <f>SUMIFS(Export!O$3:O$239,Export!$B$3:$B$239,DATA!$B219,Export!$C$3:$C$239,DATA!$C219)</f>
        <v>0</v>
      </c>
      <c r="P219">
        <f>SUMIFS(Export!P$3:P$239,Export!$B$3:$B$239,DATA!$B219,Export!$C$3:$C$239,DATA!$C219)</f>
        <v>38</v>
      </c>
    </row>
    <row r="220" spans="1:16" x14ac:dyDescent="0.25">
      <c r="A220" t="s">
        <v>94</v>
      </c>
      <c r="B220" t="s">
        <v>21</v>
      </c>
      <c r="C220">
        <v>1</v>
      </c>
      <c r="D220">
        <f>SUMIFS(Export!D$3:D$239,Export!$B$3:$B$239,DATA!$B220,Export!$C$3:$C$239,DATA!$C220)</f>
        <v>211</v>
      </c>
      <c r="E220">
        <f>SUMIFS(Export!E$3:E$239,Export!$B$3:$B$239,DATA!$B220,Export!$C$3:$C$239,DATA!$C220)</f>
        <v>150</v>
      </c>
      <c r="F220">
        <f>SUMIFS(Export!F$3:F$239,Export!$B$3:$B$239,DATA!$B220,Export!$C$3:$C$239,DATA!$C220)</f>
        <v>61</v>
      </c>
      <c r="G220">
        <f>SUMIFS(Export!G$3:G$239,Export!$B$3:$B$239,DATA!$B220,Export!$C$3:$C$239,DATA!$C220)</f>
        <v>0</v>
      </c>
      <c r="H220">
        <f>SUMIFS(Export!H$3:H$239,Export!$B$3:$B$239,DATA!$B220,Export!$C$3:$C$239,DATA!$C220)</f>
        <v>1</v>
      </c>
      <c r="I220">
        <f>SUMIFS(Export!I$3:I$239,Export!$B$3:$B$239,DATA!$B220,Export!$C$3:$C$239,DATA!$C220)</f>
        <v>0</v>
      </c>
      <c r="J220">
        <f>SUMIFS(Export!J$3:J$239,Export!$B$3:$B$239,DATA!$B220,Export!$C$3:$C$239,DATA!$C220)</f>
        <v>149</v>
      </c>
      <c r="K220">
        <f>SUMIFS(Export!K$3:K$239,Export!$B$3:$B$239,DATA!$B220,Export!$C$3:$C$239,DATA!$C220)</f>
        <v>105</v>
      </c>
      <c r="L220">
        <f>SUMIFS(Export!L$3:L$239,Export!$B$3:$B$239,DATA!$B220,Export!$C$3:$C$239,DATA!$C220)</f>
        <v>2</v>
      </c>
      <c r="M220">
        <f>SUMIFS(Export!M$3:M$239,Export!$B$3:$B$239,DATA!$B220,Export!$C$3:$C$239,DATA!$C220)</f>
        <v>1</v>
      </c>
      <c r="N220">
        <f>SUMIFS(Export!N$3:N$239,Export!$B$3:$B$239,DATA!$B220,Export!$C$3:$C$239,DATA!$C220)</f>
        <v>33</v>
      </c>
      <c r="O220">
        <f>SUMIFS(Export!O$3:O$239,Export!$B$3:$B$239,DATA!$B220,Export!$C$3:$C$239,DATA!$C220)</f>
        <v>0</v>
      </c>
      <c r="P220">
        <f>SUMIFS(Export!P$3:P$239,Export!$B$3:$B$239,DATA!$B220,Export!$C$3:$C$239,DATA!$C220)</f>
        <v>8</v>
      </c>
    </row>
    <row r="221" spans="1:16" x14ac:dyDescent="0.25">
      <c r="A221" t="s">
        <v>94</v>
      </c>
      <c r="B221" t="s">
        <v>22</v>
      </c>
      <c r="C221" t="s">
        <v>201</v>
      </c>
      <c r="D221">
        <f>SUMIFS(Export!D$3:D$239,Export!$B$3:$B$239,DATA!$B221,Export!$C$3:$C$239,DATA!$C221)</f>
        <v>194</v>
      </c>
      <c r="E221">
        <f>SUMIFS(Export!E$3:E$239,Export!$B$3:$B$239,DATA!$B221,Export!$C$3:$C$239,DATA!$C221)</f>
        <v>128</v>
      </c>
      <c r="F221">
        <f>SUMIFS(Export!F$3:F$239,Export!$B$3:$B$239,DATA!$B221,Export!$C$3:$C$239,DATA!$C221)</f>
        <v>66</v>
      </c>
      <c r="G221">
        <f>SUMIFS(Export!G$3:G$239,Export!$B$3:$B$239,DATA!$B221,Export!$C$3:$C$239,DATA!$C221)</f>
        <v>0</v>
      </c>
      <c r="H221">
        <f>SUMIFS(Export!H$3:H$239,Export!$B$3:$B$239,DATA!$B221,Export!$C$3:$C$239,DATA!$C221)</f>
        <v>0</v>
      </c>
      <c r="I221">
        <f>SUMIFS(Export!I$3:I$239,Export!$B$3:$B$239,DATA!$B221,Export!$C$3:$C$239,DATA!$C221)</f>
        <v>1</v>
      </c>
      <c r="J221">
        <f>SUMIFS(Export!J$3:J$239,Export!$B$3:$B$239,DATA!$B221,Export!$C$3:$C$239,DATA!$C221)</f>
        <v>127</v>
      </c>
      <c r="K221">
        <f>SUMIFS(Export!K$3:K$239,Export!$B$3:$B$239,DATA!$B221,Export!$C$3:$C$239,DATA!$C221)</f>
        <v>3</v>
      </c>
      <c r="L221">
        <f>SUMIFS(Export!L$3:L$239,Export!$B$3:$B$239,DATA!$B221,Export!$C$3:$C$239,DATA!$C221)</f>
        <v>32</v>
      </c>
      <c r="M221">
        <f>SUMIFS(Export!M$3:M$239,Export!$B$3:$B$239,DATA!$B221,Export!$C$3:$C$239,DATA!$C221)</f>
        <v>1</v>
      </c>
      <c r="N221">
        <f>SUMIFS(Export!N$3:N$239,Export!$B$3:$B$239,DATA!$B221,Export!$C$3:$C$239,DATA!$C221)</f>
        <v>28</v>
      </c>
      <c r="O221">
        <f>SUMIFS(Export!O$3:O$239,Export!$B$3:$B$239,DATA!$B221,Export!$C$3:$C$239,DATA!$C221)</f>
        <v>0</v>
      </c>
      <c r="P221">
        <f>SUMIFS(Export!P$3:P$239,Export!$B$3:$B$239,DATA!$B221,Export!$C$3:$C$239,DATA!$C221)</f>
        <v>63</v>
      </c>
    </row>
    <row r="222" spans="1:16" x14ac:dyDescent="0.25">
      <c r="A222" t="s">
        <v>94</v>
      </c>
      <c r="B222" t="s">
        <v>22</v>
      </c>
      <c r="C222" t="s">
        <v>200</v>
      </c>
      <c r="D222">
        <f>SUMIFS(Export!D$3:D$239,Export!$B$3:$B$239,DATA!$B222,Export!$C$3:$C$239,DATA!$C222)</f>
        <v>43</v>
      </c>
      <c r="E222">
        <f>SUMIFS(Export!E$3:E$239,Export!$B$3:$B$239,DATA!$B222,Export!$C$3:$C$239,DATA!$C222)</f>
        <v>29</v>
      </c>
      <c r="F222">
        <f>SUMIFS(Export!F$3:F$239,Export!$B$3:$B$239,DATA!$B222,Export!$C$3:$C$239,DATA!$C222)</f>
        <v>14</v>
      </c>
      <c r="G222">
        <f>SUMIFS(Export!G$3:G$239,Export!$B$3:$B$239,DATA!$B222,Export!$C$3:$C$239,DATA!$C222)</f>
        <v>0</v>
      </c>
      <c r="H222">
        <f>SUMIFS(Export!H$3:H$239,Export!$B$3:$B$239,DATA!$B222,Export!$C$3:$C$239,DATA!$C222)</f>
        <v>0</v>
      </c>
      <c r="I222">
        <f>SUMIFS(Export!I$3:I$239,Export!$B$3:$B$239,DATA!$B222,Export!$C$3:$C$239,DATA!$C222)</f>
        <v>0</v>
      </c>
      <c r="J222">
        <f>SUMIFS(Export!J$3:J$239,Export!$B$3:$B$239,DATA!$B222,Export!$C$3:$C$239,DATA!$C222)</f>
        <v>29</v>
      </c>
      <c r="K222">
        <f>SUMIFS(Export!K$3:K$239,Export!$B$3:$B$239,DATA!$B222,Export!$C$3:$C$239,DATA!$C222)</f>
        <v>0</v>
      </c>
      <c r="L222">
        <f>SUMIFS(Export!L$3:L$239,Export!$B$3:$B$239,DATA!$B222,Export!$C$3:$C$239,DATA!$C222)</f>
        <v>15</v>
      </c>
      <c r="M222">
        <f>SUMIFS(Export!M$3:M$239,Export!$B$3:$B$239,DATA!$B222,Export!$C$3:$C$239,DATA!$C222)</f>
        <v>0</v>
      </c>
      <c r="N222">
        <f>SUMIFS(Export!N$3:N$239,Export!$B$3:$B$239,DATA!$B222,Export!$C$3:$C$239,DATA!$C222)</f>
        <v>3</v>
      </c>
      <c r="O222">
        <f>SUMIFS(Export!O$3:O$239,Export!$B$3:$B$239,DATA!$B222,Export!$C$3:$C$239,DATA!$C222)</f>
        <v>0</v>
      </c>
      <c r="P222">
        <f>SUMIFS(Export!P$3:P$239,Export!$B$3:$B$239,DATA!$B222,Export!$C$3:$C$239,DATA!$C222)</f>
        <v>11</v>
      </c>
    </row>
    <row r="223" spans="1:16" x14ac:dyDescent="0.25">
      <c r="A223" t="s">
        <v>92</v>
      </c>
      <c r="B223" t="s">
        <v>123</v>
      </c>
      <c r="C223" t="s">
        <v>238</v>
      </c>
      <c r="D223">
        <f>SUMIFS(Export!D$3:D$239,Export!$B$3:$B$239,DATA!$B223,Export!$C$3:$C$239,DATA!$C223)</f>
        <v>701</v>
      </c>
      <c r="E223">
        <f>SUMIFS(Export!E$3:E$239,Export!$B$3:$B$239,DATA!$B223,Export!$C$3:$C$239,DATA!$C223)</f>
        <v>430</v>
      </c>
      <c r="F223">
        <f>SUMIFS(Export!F$3:F$239,Export!$B$3:$B$239,DATA!$B223,Export!$C$3:$C$239,DATA!$C223)</f>
        <v>271</v>
      </c>
      <c r="G223">
        <f>SUMIFS(Export!G$3:G$239,Export!$B$3:$B$239,DATA!$B223,Export!$C$3:$C$239,DATA!$C223)</f>
        <v>0</v>
      </c>
      <c r="H223">
        <f>SUMIFS(Export!H$3:H$239,Export!$B$3:$B$239,DATA!$B223,Export!$C$3:$C$239,DATA!$C223)</f>
        <v>3</v>
      </c>
      <c r="I223">
        <f>SUMIFS(Export!I$3:I$239,Export!$B$3:$B$239,DATA!$B223,Export!$C$3:$C$239,DATA!$C223)</f>
        <v>2</v>
      </c>
      <c r="J223">
        <f>SUMIFS(Export!J$3:J$239,Export!$B$3:$B$239,DATA!$B223,Export!$C$3:$C$239,DATA!$C223)</f>
        <v>425</v>
      </c>
      <c r="K223">
        <f>SUMIFS(Export!K$3:K$239,Export!$B$3:$B$239,DATA!$B223,Export!$C$3:$C$239,DATA!$C223)</f>
        <v>13</v>
      </c>
      <c r="L223">
        <f>SUMIFS(Export!L$3:L$239,Export!$B$3:$B$239,DATA!$B223,Export!$C$3:$C$239,DATA!$C223)</f>
        <v>60</v>
      </c>
      <c r="M223">
        <f>SUMIFS(Export!M$3:M$239,Export!$B$3:$B$239,DATA!$B223,Export!$C$3:$C$239,DATA!$C223)</f>
        <v>4</v>
      </c>
      <c r="N223">
        <f>SUMIFS(Export!N$3:N$239,Export!$B$3:$B$239,DATA!$B223,Export!$C$3:$C$239,DATA!$C223)</f>
        <v>152</v>
      </c>
      <c r="O223">
        <f>SUMIFS(Export!O$3:O$239,Export!$B$3:$B$239,DATA!$B223,Export!$C$3:$C$239,DATA!$C223)</f>
        <v>14</v>
      </c>
      <c r="P223">
        <f>SUMIFS(Export!P$3:P$239,Export!$B$3:$B$239,DATA!$B223,Export!$C$3:$C$239,DATA!$C223)</f>
        <v>182</v>
      </c>
    </row>
    <row r="224" spans="1:16" x14ac:dyDescent="0.25">
      <c r="A224" t="s">
        <v>92</v>
      </c>
      <c r="B224" t="s">
        <v>123</v>
      </c>
      <c r="C224" t="s">
        <v>237</v>
      </c>
      <c r="D224">
        <f>SUMIFS(Export!D$3:D$239,Export!$B$3:$B$239,DATA!$B224,Export!$C$3:$C$239,DATA!$C224)</f>
        <v>399</v>
      </c>
      <c r="E224">
        <f>SUMIFS(Export!E$3:E$239,Export!$B$3:$B$239,DATA!$B224,Export!$C$3:$C$239,DATA!$C224)</f>
        <v>271</v>
      </c>
      <c r="F224">
        <f>SUMIFS(Export!F$3:F$239,Export!$B$3:$B$239,DATA!$B224,Export!$C$3:$C$239,DATA!$C224)</f>
        <v>128</v>
      </c>
      <c r="G224">
        <f>SUMIFS(Export!G$3:G$239,Export!$B$3:$B$239,DATA!$B224,Export!$C$3:$C$239,DATA!$C224)</f>
        <v>0</v>
      </c>
      <c r="H224">
        <f>SUMIFS(Export!H$3:H$239,Export!$B$3:$B$239,DATA!$B224,Export!$C$3:$C$239,DATA!$C224)</f>
        <v>2</v>
      </c>
      <c r="I224">
        <f>SUMIFS(Export!I$3:I$239,Export!$B$3:$B$239,DATA!$B224,Export!$C$3:$C$239,DATA!$C224)</f>
        <v>4</v>
      </c>
      <c r="J224">
        <f>SUMIFS(Export!J$3:J$239,Export!$B$3:$B$239,DATA!$B224,Export!$C$3:$C$239,DATA!$C224)</f>
        <v>265</v>
      </c>
      <c r="K224">
        <f>SUMIFS(Export!K$3:K$239,Export!$B$3:$B$239,DATA!$B224,Export!$C$3:$C$239,DATA!$C224)</f>
        <v>10</v>
      </c>
      <c r="L224">
        <f>SUMIFS(Export!L$3:L$239,Export!$B$3:$B$239,DATA!$B224,Export!$C$3:$C$239,DATA!$C224)</f>
        <v>15</v>
      </c>
      <c r="M224">
        <f>SUMIFS(Export!M$3:M$239,Export!$B$3:$B$239,DATA!$B224,Export!$C$3:$C$239,DATA!$C224)</f>
        <v>0</v>
      </c>
      <c r="N224">
        <f>SUMIFS(Export!N$3:N$239,Export!$B$3:$B$239,DATA!$B224,Export!$C$3:$C$239,DATA!$C224)</f>
        <v>120</v>
      </c>
      <c r="O224">
        <f>SUMIFS(Export!O$3:O$239,Export!$B$3:$B$239,DATA!$B224,Export!$C$3:$C$239,DATA!$C224)</f>
        <v>0</v>
      </c>
      <c r="P224">
        <f>SUMIFS(Export!P$3:P$239,Export!$B$3:$B$239,DATA!$B224,Export!$C$3:$C$239,DATA!$C224)</f>
        <v>120</v>
      </c>
    </row>
    <row r="225" spans="1:16" x14ac:dyDescent="0.25">
      <c r="A225" t="s">
        <v>92</v>
      </c>
      <c r="B225" t="s">
        <v>123</v>
      </c>
      <c r="C225" t="s">
        <v>236</v>
      </c>
      <c r="D225">
        <f>SUMIFS(Export!D$3:D$239,Export!$B$3:$B$239,DATA!$B225,Export!$C$3:$C$239,DATA!$C225)</f>
        <v>447</v>
      </c>
      <c r="E225">
        <f>SUMIFS(Export!E$3:E$239,Export!$B$3:$B$239,DATA!$B225,Export!$C$3:$C$239,DATA!$C225)</f>
        <v>261</v>
      </c>
      <c r="F225">
        <f>SUMIFS(Export!F$3:F$239,Export!$B$3:$B$239,DATA!$B225,Export!$C$3:$C$239,DATA!$C225)</f>
        <v>186</v>
      </c>
      <c r="G225">
        <f>SUMIFS(Export!G$3:G$239,Export!$B$3:$B$239,DATA!$B225,Export!$C$3:$C$239,DATA!$C225)</f>
        <v>0</v>
      </c>
      <c r="H225">
        <f>SUMIFS(Export!H$3:H$239,Export!$B$3:$B$239,DATA!$B225,Export!$C$3:$C$239,DATA!$C225)</f>
        <v>4</v>
      </c>
      <c r="I225">
        <f>SUMIFS(Export!I$3:I$239,Export!$B$3:$B$239,DATA!$B225,Export!$C$3:$C$239,DATA!$C225)</f>
        <v>0</v>
      </c>
      <c r="J225">
        <f>SUMIFS(Export!J$3:J$239,Export!$B$3:$B$239,DATA!$B225,Export!$C$3:$C$239,DATA!$C225)</f>
        <v>257</v>
      </c>
      <c r="K225">
        <f>SUMIFS(Export!K$3:K$239,Export!$B$3:$B$239,DATA!$B225,Export!$C$3:$C$239,DATA!$C225)</f>
        <v>2</v>
      </c>
      <c r="L225">
        <f>SUMIFS(Export!L$3:L$239,Export!$B$3:$B$239,DATA!$B225,Export!$C$3:$C$239,DATA!$C225)</f>
        <v>20</v>
      </c>
      <c r="M225">
        <f>SUMIFS(Export!M$3:M$239,Export!$B$3:$B$239,DATA!$B225,Export!$C$3:$C$239,DATA!$C225)</f>
        <v>0</v>
      </c>
      <c r="N225">
        <f>SUMIFS(Export!N$3:N$239,Export!$B$3:$B$239,DATA!$B225,Export!$C$3:$C$239,DATA!$C225)</f>
        <v>76</v>
      </c>
      <c r="O225">
        <f>SUMIFS(Export!O$3:O$239,Export!$B$3:$B$239,DATA!$B225,Export!$C$3:$C$239,DATA!$C225)</f>
        <v>9</v>
      </c>
      <c r="P225">
        <f>SUMIFS(Export!P$3:P$239,Export!$B$3:$B$239,DATA!$B225,Export!$C$3:$C$239,DATA!$C225)</f>
        <v>150</v>
      </c>
    </row>
    <row r="226" spans="1:16" x14ac:dyDescent="0.25">
      <c r="A226" t="s">
        <v>92</v>
      </c>
      <c r="B226" t="s">
        <v>124</v>
      </c>
      <c r="C226" t="s">
        <v>235</v>
      </c>
      <c r="D226">
        <f>SUMIFS(Export!D$3:D$239,Export!$B$3:$B$239,DATA!$B226,Export!$C$3:$C$239,DATA!$C226)</f>
        <v>629</v>
      </c>
      <c r="E226">
        <f>SUMIFS(Export!E$3:E$239,Export!$B$3:$B$239,DATA!$B226,Export!$C$3:$C$239,DATA!$C226)</f>
        <v>496</v>
      </c>
      <c r="F226">
        <f>SUMIFS(Export!F$3:F$239,Export!$B$3:$B$239,DATA!$B226,Export!$C$3:$C$239,DATA!$C226)</f>
        <v>133</v>
      </c>
      <c r="G226">
        <f>SUMIFS(Export!G$3:G$239,Export!$B$3:$B$239,DATA!$B226,Export!$C$3:$C$239,DATA!$C226)</f>
        <v>0</v>
      </c>
      <c r="H226">
        <f>SUMIFS(Export!H$3:H$239,Export!$B$3:$B$239,DATA!$B226,Export!$C$3:$C$239,DATA!$C226)</f>
        <v>5</v>
      </c>
      <c r="I226">
        <f>SUMIFS(Export!I$3:I$239,Export!$B$3:$B$239,DATA!$B226,Export!$C$3:$C$239,DATA!$C226)</f>
        <v>0</v>
      </c>
      <c r="J226">
        <f>SUMIFS(Export!J$3:J$239,Export!$B$3:$B$239,DATA!$B226,Export!$C$3:$C$239,DATA!$C226)</f>
        <v>491</v>
      </c>
      <c r="K226">
        <f>SUMIFS(Export!K$3:K$239,Export!$B$3:$B$239,DATA!$B226,Export!$C$3:$C$239,DATA!$C226)</f>
        <v>18</v>
      </c>
      <c r="L226">
        <f>SUMIFS(Export!L$3:L$239,Export!$B$3:$B$239,DATA!$B226,Export!$C$3:$C$239,DATA!$C226)</f>
        <v>98</v>
      </c>
      <c r="M226">
        <f>SUMIFS(Export!M$3:M$239,Export!$B$3:$B$239,DATA!$B226,Export!$C$3:$C$239,DATA!$C226)</f>
        <v>5</v>
      </c>
      <c r="N226">
        <f>SUMIFS(Export!N$3:N$239,Export!$B$3:$B$239,DATA!$B226,Export!$C$3:$C$239,DATA!$C226)</f>
        <v>196</v>
      </c>
      <c r="O226">
        <f>SUMIFS(Export!O$3:O$239,Export!$B$3:$B$239,DATA!$B226,Export!$C$3:$C$239,DATA!$C226)</f>
        <v>3</v>
      </c>
      <c r="P226">
        <f>SUMIFS(Export!P$3:P$239,Export!$B$3:$B$239,DATA!$B226,Export!$C$3:$C$239,DATA!$C226)</f>
        <v>171</v>
      </c>
    </row>
    <row r="227" spans="1:16" x14ac:dyDescent="0.25">
      <c r="A227" t="s">
        <v>92</v>
      </c>
      <c r="B227" t="s">
        <v>124</v>
      </c>
      <c r="C227" t="s">
        <v>234</v>
      </c>
      <c r="D227">
        <f>SUMIFS(Export!D$3:D$239,Export!$B$3:$B$239,DATA!$B227,Export!$C$3:$C$239,DATA!$C227)</f>
        <v>175</v>
      </c>
      <c r="E227">
        <f>SUMIFS(Export!E$3:E$239,Export!$B$3:$B$239,DATA!$B227,Export!$C$3:$C$239,DATA!$C227)</f>
        <v>140</v>
      </c>
      <c r="F227">
        <f>SUMIFS(Export!F$3:F$239,Export!$B$3:$B$239,DATA!$B227,Export!$C$3:$C$239,DATA!$C227)</f>
        <v>35</v>
      </c>
      <c r="G227">
        <f>SUMIFS(Export!G$3:G$239,Export!$B$3:$B$239,DATA!$B227,Export!$C$3:$C$239,DATA!$C227)</f>
        <v>0</v>
      </c>
      <c r="H227">
        <f>SUMIFS(Export!H$3:H$239,Export!$B$3:$B$239,DATA!$B227,Export!$C$3:$C$239,DATA!$C227)</f>
        <v>0</v>
      </c>
      <c r="I227">
        <f>SUMIFS(Export!I$3:I$239,Export!$B$3:$B$239,DATA!$B227,Export!$C$3:$C$239,DATA!$C227)</f>
        <v>0</v>
      </c>
      <c r="J227">
        <f>SUMIFS(Export!J$3:J$239,Export!$B$3:$B$239,DATA!$B227,Export!$C$3:$C$239,DATA!$C227)</f>
        <v>140</v>
      </c>
      <c r="K227">
        <f>SUMIFS(Export!K$3:K$239,Export!$B$3:$B$239,DATA!$B227,Export!$C$3:$C$239,DATA!$C227)</f>
        <v>3</v>
      </c>
      <c r="L227">
        <f>SUMIFS(Export!L$3:L$239,Export!$B$3:$B$239,DATA!$B227,Export!$C$3:$C$239,DATA!$C227)</f>
        <v>6</v>
      </c>
      <c r="M227">
        <f>SUMIFS(Export!M$3:M$239,Export!$B$3:$B$239,DATA!$B227,Export!$C$3:$C$239,DATA!$C227)</f>
        <v>1</v>
      </c>
      <c r="N227">
        <f>SUMIFS(Export!N$3:N$239,Export!$B$3:$B$239,DATA!$B227,Export!$C$3:$C$239,DATA!$C227)</f>
        <v>80</v>
      </c>
      <c r="O227">
        <f>SUMIFS(Export!O$3:O$239,Export!$B$3:$B$239,DATA!$B227,Export!$C$3:$C$239,DATA!$C227)</f>
        <v>0</v>
      </c>
      <c r="P227">
        <f>SUMIFS(Export!P$3:P$239,Export!$B$3:$B$239,DATA!$B227,Export!$C$3:$C$239,DATA!$C227)</f>
        <v>50</v>
      </c>
    </row>
    <row r="228" spans="1:16" x14ac:dyDescent="0.25">
      <c r="A228" t="s">
        <v>92</v>
      </c>
      <c r="B228" t="s">
        <v>124</v>
      </c>
      <c r="C228" t="s">
        <v>233</v>
      </c>
      <c r="D228">
        <f>SUMIFS(Export!D$3:D$239,Export!$B$3:$B$239,DATA!$B228,Export!$C$3:$C$239,DATA!$C228)</f>
        <v>188</v>
      </c>
      <c r="E228">
        <f>SUMIFS(Export!E$3:E$239,Export!$B$3:$B$239,DATA!$B228,Export!$C$3:$C$239,DATA!$C228)</f>
        <v>138</v>
      </c>
      <c r="F228">
        <f>SUMIFS(Export!F$3:F$239,Export!$B$3:$B$239,DATA!$B228,Export!$C$3:$C$239,DATA!$C228)</f>
        <v>50</v>
      </c>
      <c r="G228">
        <f>SUMIFS(Export!G$3:G$239,Export!$B$3:$B$239,DATA!$B228,Export!$C$3:$C$239,DATA!$C228)</f>
        <v>0</v>
      </c>
      <c r="H228">
        <f>SUMIFS(Export!H$3:H$239,Export!$B$3:$B$239,DATA!$B228,Export!$C$3:$C$239,DATA!$C228)</f>
        <v>0</v>
      </c>
      <c r="I228">
        <f>SUMIFS(Export!I$3:I$239,Export!$B$3:$B$239,DATA!$B228,Export!$C$3:$C$239,DATA!$C228)</f>
        <v>0</v>
      </c>
      <c r="J228">
        <f>SUMIFS(Export!J$3:J$239,Export!$B$3:$B$239,DATA!$B228,Export!$C$3:$C$239,DATA!$C228)</f>
        <v>138</v>
      </c>
      <c r="K228">
        <f>SUMIFS(Export!K$3:K$239,Export!$B$3:$B$239,DATA!$B228,Export!$C$3:$C$239,DATA!$C228)</f>
        <v>3</v>
      </c>
      <c r="L228">
        <f>SUMIFS(Export!L$3:L$239,Export!$B$3:$B$239,DATA!$B228,Export!$C$3:$C$239,DATA!$C228)</f>
        <v>42</v>
      </c>
      <c r="M228">
        <f>SUMIFS(Export!M$3:M$239,Export!$B$3:$B$239,DATA!$B228,Export!$C$3:$C$239,DATA!$C228)</f>
        <v>0</v>
      </c>
      <c r="N228">
        <f>SUMIFS(Export!N$3:N$239,Export!$B$3:$B$239,DATA!$B228,Export!$C$3:$C$239,DATA!$C228)</f>
        <v>27</v>
      </c>
      <c r="O228">
        <f>SUMIFS(Export!O$3:O$239,Export!$B$3:$B$239,DATA!$B228,Export!$C$3:$C$239,DATA!$C228)</f>
        <v>0</v>
      </c>
      <c r="P228">
        <f>SUMIFS(Export!P$3:P$239,Export!$B$3:$B$239,DATA!$B228,Export!$C$3:$C$239,DATA!$C228)</f>
        <v>66</v>
      </c>
    </row>
    <row r="229" spans="1:16" x14ac:dyDescent="0.25">
      <c r="A229" t="s">
        <v>92</v>
      </c>
      <c r="B229" t="s">
        <v>124</v>
      </c>
      <c r="C229" t="s">
        <v>232</v>
      </c>
      <c r="D229">
        <f>SUMIFS(Export!D$3:D$239,Export!$B$3:$B$239,DATA!$B229,Export!$C$3:$C$239,DATA!$C229)</f>
        <v>77</v>
      </c>
      <c r="E229">
        <f>SUMIFS(Export!E$3:E$239,Export!$B$3:$B$239,DATA!$B229,Export!$C$3:$C$239,DATA!$C229)</f>
        <v>48</v>
      </c>
      <c r="F229">
        <f>SUMIFS(Export!F$3:F$239,Export!$B$3:$B$239,DATA!$B229,Export!$C$3:$C$239,DATA!$C229)</f>
        <v>29</v>
      </c>
      <c r="G229">
        <f>SUMIFS(Export!G$3:G$239,Export!$B$3:$B$239,DATA!$B229,Export!$C$3:$C$239,DATA!$C229)</f>
        <v>0</v>
      </c>
      <c r="H229">
        <f>SUMIFS(Export!H$3:H$239,Export!$B$3:$B$239,DATA!$B229,Export!$C$3:$C$239,DATA!$C229)</f>
        <v>0</v>
      </c>
      <c r="I229">
        <f>SUMIFS(Export!I$3:I$239,Export!$B$3:$B$239,DATA!$B229,Export!$C$3:$C$239,DATA!$C229)</f>
        <v>0</v>
      </c>
      <c r="J229">
        <f>SUMIFS(Export!J$3:J$239,Export!$B$3:$B$239,DATA!$B229,Export!$C$3:$C$239,DATA!$C229)</f>
        <v>48</v>
      </c>
      <c r="K229">
        <f>SUMIFS(Export!K$3:K$239,Export!$B$3:$B$239,DATA!$B229,Export!$C$3:$C$239,DATA!$C229)</f>
        <v>1</v>
      </c>
      <c r="L229">
        <f>SUMIFS(Export!L$3:L$239,Export!$B$3:$B$239,DATA!$B229,Export!$C$3:$C$239,DATA!$C229)</f>
        <v>2</v>
      </c>
      <c r="M229">
        <f>SUMIFS(Export!M$3:M$239,Export!$B$3:$B$239,DATA!$B229,Export!$C$3:$C$239,DATA!$C229)</f>
        <v>0</v>
      </c>
      <c r="N229">
        <f>SUMIFS(Export!N$3:N$239,Export!$B$3:$B$239,DATA!$B229,Export!$C$3:$C$239,DATA!$C229)</f>
        <v>10</v>
      </c>
      <c r="O229">
        <f>SUMIFS(Export!O$3:O$239,Export!$B$3:$B$239,DATA!$B229,Export!$C$3:$C$239,DATA!$C229)</f>
        <v>0</v>
      </c>
      <c r="P229">
        <f>SUMIFS(Export!P$3:P$239,Export!$B$3:$B$239,DATA!$B229,Export!$C$3:$C$239,DATA!$C229)</f>
        <v>35</v>
      </c>
    </row>
    <row r="230" spans="1:16" x14ac:dyDescent="0.25">
      <c r="A230" t="s">
        <v>92</v>
      </c>
      <c r="B230" t="s">
        <v>124</v>
      </c>
      <c r="C230" t="s">
        <v>231</v>
      </c>
      <c r="D230">
        <f>SUMIFS(Export!D$3:D$239,Export!$B$3:$B$239,DATA!$B230,Export!$C$3:$C$239,DATA!$C230)</f>
        <v>192</v>
      </c>
      <c r="E230">
        <f>SUMIFS(Export!E$3:E$239,Export!$B$3:$B$239,DATA!$B230,Export!$C$3:$C$239,DATA!$C230)</f>
        <v>153</v>
      </c>
      <c r="F230">
        <f>SUMIFS(Export!F$3:F$239,Export!$B$3:$B$239,DATA!$B230,Export!$C$3:$C$239,DATA!$C230)</f>
        <v>39</v>
      </c>
      <c r="G230">
        <f>SUMIFS(Export!G$3:G$239,Export!$B$3:$B$239,DATA!$B230,Export!$C$3:$C$239,DATA!$C230)</f>
        <v>0</v>
      </c>
      <c r="H230">
        <f>SUMIFS(Export!H$3:H$239,Export!$B$3:$B$239,DATA!$B230,Export!$C$3:$C$239,DATA!$C230)</f>
        <v>0</v>
      </c>
      <c r="I230">
        <f>SUMIFS(Export!I$3:I$239,Export!$B$3:$B$239,DATA!$B230,Export!$C$3:$C$239,DATA!$C230)</f>
        <v>0</v>
      </c>
      <c r="J230">
        <f>SUMIFS(Export!J$3:J$239,Export!$B$3:$B$239,DATA!$B230,Export!$C$3:$C$239,DATA!$C230)</f>
        <v>153</v>
      </c>
      <c r="K230">
        <f>SUMIFS(Export!K$3:K$239,Export!$B$3:$B$239,DATA!$B230,Export!$C$3:$C$239,DATA!$C230)</f>
        <v>8</v>
      </c>
      <c r="L230">
        <f>SUMIFS(Export!L$3:L$239,Export!$B$3:$B$239,DATA!$B230,Export!$C$3:$C$239,DATA!$C230)</f>
        <v>16</v>
      </c>
      <c r="M230">
        <f>SUMIFS(Export!M$3:M$239,Export!$B$3:$B$239,DATA!$B230,Export!$C$3:$C$239,DATA!$C230)</f>
        <v>0</v>
      </c>
      <c r="N230">
        <f>SUMIFS(Export!N$3:N$239,Export!$B$3:$B$239,DATA!$B230,Export!$C$3:$C$239,DATA!$C230)</f>
        <v>68</v>
      </c>
      <c r="O230">
        <f>SUMIFS(Export!O$3:O$239,Export!$B$3:$B$239,DATA!$B230,Export!$C$3:$C$239,DATA!$C230)</f>
        <v>1</v>
      </c>
      <c r="P230">
        <f>SUMIFS(Export!P$3:P$239,Export!$B$3:$B$239,DATA!$B230,Export!$C$3:$C$239,DATA!$C230)</f>
        <v>60</v>
      </c>
    </row>
    <row r="231" spans="1:16" x14ac:dyDescent="0.25">
      <c r="A231" t="s">
        <v>92</v>
      </c>
      <c r="B231" t="s">
        <v>125</v>
      </c>
      <c r="C231" t="s">
        <v>217</v>
      </c>
      <c r="D231">
        <f>SUMIFS(Export!D$3:D$239,Export!$B$3:$B$239,DATA!$B231,Export!$C$3:$C$239,DATA!$C231)</f>
        <v>547</v>
      </c>
      <c r="E231">
        <f>SUMIFS(Export!E$3:E$239,Export!$B$3:$B$239,DATA!$B231,Export!$C$3:$C$239,DATA!$C231)</f>
        <v>396</v>
      </c>
      <c r="F231">
        <f>SUMIFS(Export!F$3:F$239,Export!$B$3:$B$239,DATA!$B231,Export!$C$3:$C$239,DATA!$C231)</f>
        <v>151</v>
      </c>
      <c r="G231">
        <f>SUMIFS(Export!G$3:G$239,Export!$B$3:$B$239,DATA!$B231,Export!$C$3:$C$239,DATA!$C231)</f>
        <v>0</v>
      </c>
      <c r="H231">
        <f>SUMIFS(Export!H$3:H$239,Export!$B$3:$B$239,DATA!$B231,Export!$C$3:$C$239,DATA!$C231)</f>
        <v>3</v>
      </c>
      <c r="I231">
        <f>SUMIFS(Export!I$3:I$239,Export!$B$3:$B$239,DATA!$B231,Export!$C$3:$C$239,DATA!$C231)</f>
        <v>1</v>
      </c>
      <c r="J231">
        <f>SUMIFS(Export!J$3:J$239,Export!$B$3:$B$239,DATA!$B231,Export!$C$3:$C$239,DATA!$C231)</f>
        <v>392</v>
      </c>
      <c r="K231">
        <f>SUMIFS(Export!K$3:K$239,Export!$B$3:$B$239,DATA!$B231,Export!$C$3:$C$239,DATA!$C231)</f>
        <v>4</v>
      </c>
      <c r="L231">
        <f>SUMIFS(Export!L$3:L$239,Export!$B$3:$B$239,DATA!$B231,Export!$C$3:$C$239,DATA!$C231)</f>
        <v>40</v>
      </c>
      <c r="M231">
        <f>SUMIFS(Export!M$3:M$239,Export!$B$3:$B$239,DATA!$B231,Export!$C$3:$C$239,DATA!$C231)</f>
        <v>6</v>
      </c>
      <c r="N231">
        <f>SUMIFS(Export!N$3:N$239,Export!$B$3:$B$239,DATA!$B231,Export!$C$3:$C$239,DATA!$C231)</f>
        <v>106</v>
      </c>
      <c r="O231">
        <f>SUMIFS(Export!O$3:O$239,Export!$B$3:$B$239,DATA!$B231,Export!$C$3:$C$239,DATA!$C231)</f>
        <v>2</v>
      </c>
      <c r="P231">
        <f>SUMIFS(Export!P$3:P$239,Export!$B$3:$B$239,DATA!$B231,Export!$C$3:$C$239,DATA!$C231)</f>
        <v>234</v>
      </c>
    </row>
    <row r="232" spans="1:16" x14ac:dyDescent="0.25">
      <c r="A232" t="s">
        <v>92</v>
      </c>
      <c r="B232" t="s">
        <v>125</v>
      </c>
      <c r="C232" t="s">
        <v>216</v>
      </c>
      <c r="D232">
        <f>SUMIFS(Export!D$3:D$239,Export!$B$3:$B$239,DATA!$B232,Export!$C$3:$C$239,DATA!$C232)</f>
        <v>421</v>
      </c>
      <c r="E232">
        <f>SUMIFS(Export!E$3:E$239,Export!$B$3:$B$239,DATA!$B232,Export!$C$3:$C$239,DATA!$C232)</f>
        <v>276</v>
      </c>
      <c r="F232">
        <f>SUMIFS(Export!F$3:F$239,Export!$B$3:$B$239,DATA!$B232,Export!$C$3:$C$239,DATA!$C232)</f>
        <v>145</v>
      </c>
      <c r="G232">
        <f>SUMIFS(Export!G$3:G$239,Export!$B$3:$B$239,DATA!$B232,Export!$C$3:$C$239,DATA!$C232)</f>
        <v>0</v>
      </c>
      <c r="H232">
        <f>SUMIFS(Export!H$3:H$239,Export!$B$3:$B$239,DATA!$B232,Export!$C$3:$C$239,DATA!$C232)</f>
        <v>1</v>
      </c>
      <c r="I232">
        <f>SUMIFS(Export!I$3:I$239,Export!$B$3:$B$239,DATA!$B232,Export!$C$3:$C$239,DATA!$C232)</f>
        <v>0</v>
      </c>
      <c r="J232">
        <f>SUMIFS(Export!J$3:J$239,Export!$B$3:$B$239,DATA!$B232,Export!$C$3:$C$239,DATA!$C232)</f>
        <v>275</v>
      </c>
      <c r="K232">
        <f>SUMIFS(Export!K$3:K$239,Export!$B$3:$B$239,DATA!$B232,Export!$C$3:$C$239,DATA!$C232)</f>
        <v>5</v>
      </c>
      <c r="L232">
        <f>SUMIFS(Export!L$3:L$239,Export!$B$3:$B$239,DATA!$B232,Export!$C$3:$C$239,DATA!$C232)</f>
        <v>23</v>
      </c>
      <c r="M232">
        <f>SUMIFS(Export!M$3:M$239,Export!$B$3:$B$239,DATA!$B232,Export!$C$3:$C$239,DATA!$C232)</f>
        <v>19</v>
      </c>
      <c r="N232">
        <f>SUMIFS(Export!N$3:N$239,Export!$B$3:$B$239,DATA!$B232,Export!$C$3:$C$239,DATA!$C232)</f>
        <v>109</v>
      </c>
      <c r="O232">
        <f>SUMIFS(Export!O$3:O$239,Export!$B$3:$B$239,DATA!$B232,Export!$C$3:$C$239,DATA!$C232)</f>
        <v>0</v>
      </c>
      <c r="P232">
        <f>SUMIFS(Export!P$3:P$239,Export!$B$3:$B$239,DATA!$B232,Export!$C$3:$C$239,DATA!$C232)</f>
        <v>119</v>
      </c>
    </row>
    <row r="233" spans="1:16" x14ac:dyDescent="0.25">
      <c r="A233" t="s">
        <v>92</v>
      </c>
      <c r="B233" t="s">
        <v>126</v>
      </c>
      <c r="C233" t="s">
        <v>210</v>
      </c>
      <c r="D233">
        <f>SUMIFS(Export!D$3:D$239,Export!$B$3:$B$239,DATA!$B233,Export!$C$3:$C$239,DATA!$C233)</f>
        <v>761</v>
      </c>
      <c r="E233">
        <f>SUMIFS(Export!E$3:E$239,Export!$B$3:$B$239,DATA!$B233,Export!$C$3:$C$239,DATA!$C233)</f>
        <v>569</v>
      </c>
      <c r="F233">
        <f>SUMIFS(Export!F$3:F$239,Export!$B$3:$B$239,DATA!$B233,Export!$C$3:$C$239,DATA!$C233)</f>
        <v>192</v>
      </c>
      <c r="G233">
        <f>SUMIFS(Export!G$3:G$239,Export!$B$3:$B$239,DATA!$B233,Export!$C$3:$C$239,DATA!$C233)</f>
        <v>0</v>
      </c>
      <c r="H233">
        <f>SUMIFS(Export!H$3:H$239,Export!$B$3:$B$239,DATA!$B233,Export!$C$3:$C$239,DATA!$C233)</f>
        <v>6</v>
      </c>
      <c r="I233">
        <f>SUMIFS(Export!I$3:I$239,Export!$B$3:$B$239,DATA!$B233,Export!$C$3:$C$239,DATA!$C233)</f>
        <v>5</v>
      </c>
      <c r="J233">
        <f>SUMIFS(Export!J$3:J$239,Export!$B$3:$B$239,DATA!$B233,Export!$C$3:$C$239,DATA!$C233)</f>
        <v>558</v>
      </c>
      <c r="K233">
        <f>SUMIFS(Export!K$3:K$239,Export!$B$3:$B$239,DATA!$B233,Export!$C$3:$C$239,DATA!$C233)</f>
        <v>51</v>
      </c>
      <c r="L233">
        <f>SUMIFS(Export!L$3:L$239,Export!$B$3:$B$239,DATA!$B233,Export!$C$3:$C$239,DATA!$C233)</f>
        <v>129</v>
      </c>
      <c r="M233">
        <f>SUMIFS(Export!M$3:M$239,Export!$B$3:$B$239,DATA!$B233,Export!$C$3:$C$239,DATA!$C233)</f>
        <v>11</v>
      </c>
      <c r="N233">
        <f>SUMIFS(Export!N$3:N$239,Export!$B$3:$B$239,DATA!$B233,Export!$C$3:$C$239,DATA!$C233)</f>
        <v>99</v>
      </c>
      <c r="O233">
        <f>SUMIFS(Export!O$3:O$239,Export!$B$3:$B$239,DATA!$B233,Export!$C$3:$C$239,DATA!$C233)</f>
        <v>4</v>
      </c>
      <c r="P233">
        <f>SUMIFS(Export!P$3:P$239,Export!$B$3:$B$239,DATA!$B233,Export!$C$3:$C$239,DATA!$C233)</f>
        <v>264</v>
      </c>
    </row>
    <row r="234" spans="1:16" x14ac:dyDescent="0.25">
      <c r="A234" t="s">
        <v>92</v>
      </c>
      <c r="B234" t="s">
        <v>126</v>
      </c>
      <c r="C234" t="s">
        <v>209</v>
      </c>
      <c r="D234">
        <f>SUMIFS(Export!D$3:D$239,Export!$B$3:$B$239,DATA!$B234,Export!$C$3:$C$239,DATA!$C234)</f>
        <v>1368</v>
      </c>
      <c r="E234">
        <f>SUMIFS(Export!E$3:E$239,Export!$B$3:$B$239,DATA!$B234,Export!$C$3:$C$239,DATA!$C234)</f>
        <v>912</v>
      </c>
      <c r="F234">
        <f>SUMIFS(Export!F$3:F$239,Export!$B$3:$B$239,DATA!$B234,Export!$C$3:$C$239,DATA!$C234)</f>
        <v>456</v>
      </c>
      <c r="G234">
        <f>SUMIFS(Export!G$3:G$239,Export!$B$3:$B$239,DATA!$B234,Export!$C$3:$C$239,DATA!$C234)</f>
        <v>0</v>
      </c>
      <c r="H234">
        <f>SUMIFS(Export!H$3:H$239,Export!$B$3:$B$239,DATA!$B234,Export!$C$3:$C$239,DATA!$C234)</f>
        <v>5</v>
      </c>
      <c r="I234">
        <f>SUMIFS(Export!I$3:I$239,Export!$B$3:$B$239,DATA!$B234,Export!$C$3:$C$239,DATA!$C234)</f>
        <v>5</v>
      </c>
      <c r="J234">
        <f>SUMIFS(Export!J$3:J$239,Export!$B$3:$B$239,DATA!$B234,Export!$C$3:$C$239,DATA!$C234)</f>
        <v>902</v>
      </c>
      <c r="K234">
        <f>SUMIFS(Export!K$3:K$239,Export!$B$3:$B$239,DATA!$B234,Export!$C$3:$C$239,DATA!$C234)</f>
        <v>114</v>
      </c>
      <c r="L234">
        <f>SUMIFS(Export!L$3:L$239,Export!$B$3:$B$239,DATA!$B234,Export!$C$3:$C$239,DATA!$C234)</f>
        <v>113</v>
      </c>
      <c r="M234">
        <f>SUMIFS(Export!M$3:M$239,Export!$B$3:$B$239,DATA!$B234,Export!$C$3:$C$239,DATA!$C234)</f>
        <v>48</v>
      </c>
      <c r="N234">
        <f>SUMIFS(Export!N$3:N$239,Export!$B$3:$B$239,DATA!$B234,Export!$C$3:$C$239,DATA!$C234)</f>
        <v>201</v>
      </c>
      <c r="O234">
        <f>SUMIFS(Export!O$3:O$239,Export!$B$3:$B$239,DATA!$B234,Export!$C$3:$C$239,DATA!$C234)</f>
        <v>10</v>
      </c>
      <c r="P234">
        <f>SUMIFS(Export!P$3:P$239,Export!$B$3:$B$239,DATA!$B234,Export!$C$3:$C$239,DATA!$C234)</f>
        <v>416</v>
      </c>
    </row>
    <row r="235" spans="1:16" x14ac:dyDescent="0.25">
      <c r="A235" t="s">
        <v>92</v>
      </c>
      <c r="B235" t="s">
        <v>126</v>
      </c>
      <c r="C235" t="s">
        <v>208</v>
      </c>
      <c r="D235">
        <f>SUMIFS(Export!D$3:D$239,Export!$B$3:$B$239,DATA!$B235,Export!$C$3:$C$239,DATA!$C235)</f>
        <v>93</v>
      </c>
      <c r="E235">
        <f>SUMIFS(Export!E$3:E$239,Export!$B$3:$B$239,DATA!$B235,Export!$C$3:$C$239,DATA!$C235)</f>
        <v>84</v>
      </c>
      <c r="F235">
        <f>SUMIFS(Export!F$3:F$239,Export!$B$3:$B$239,DATA!$B235,Export!$C$3:$C$239,DATA!$C235)</f>
        <v>9</v>
      </c>
      <c r="G235">
        <f>SUMIFS(Export!G$3:G$239,Export!$B$3:$B$239,DATA!$B235,Export!$C$3:$C$239,DATA!$C235)</f>
        <v>0</v>
      </c>
      <c r="H235">
        <f>SUMIFS(Export!H$3:H$239,Export!$B$3:$B$239,DATA!$B235,Export!$C$3:$C$239,DATA!$C235)</f>
        <v>0</v>
      </c>
      <c r="I235">
        <f>SUMIFS(Export!I$3:I$239,Export!$B$3:$B$239,DATA!$B235,Export!$C$3:$C$239,DATA!$C235)</f>
        <v>5</v>
      </c>
      <c r="J235">
        <f>SUMIFS(Export!J$3:J$239,Export!$B$3:$B$239,DATA!$B235,Export!$C$3:$C$239,DATA!$C235)</f>
        <v>79</v>
      </c>
      <c r="K235">
        <f>SUMIFS(Export!K$3:K$239,Export!$B$3:$B$239,DATA!$B235,Export!$C$3:$C$239,DATA!$C235)</f>
        <v>2</v>
      </c>
      <c r="L235">
        <f>SUMIFS(Export!L$3:L$239,Export!$B$3:$B$239,DATA!$B235,Export!$C$3:$C$239,DATA!$C235)</f>
        <v>27</v>
      </c>
      <c r="M235">
        <f>SUMIFS(Export!M$3:M$239,Export!$B$3:$B$239,DATA!$B235,Export!$C$3:$C$239,DATA!$C235)</f>
        <v>0</v>
      </c>
      <c r="N235">
        <f>SUMIFS(Export!N$3:N$239,Export!$B$3:$B$239,DATA!$B235,Export!$C$3:$C$239,DATA!$C235)</f>
        <v>4</v>
      </c>
      <c r="O235">
        <f>SUMIFS(Export!O$3:O$239,Export!$B$3:$B$239,DATA!$B235,Export!$C$3:$C$239,DATA!$C235)</f>
        <v>1</v>
      </c>
      <c r="P235">
        <f>SUMIFS(Export!P$3:P$239,Export!$B$3:$B$239,DATA!$B235,Export!$C$3:$C$239,DATA!$C235)</f>
        <v>45</v>
      </c>
    </row>
    <row r="236" spans="1:16" x14ac:dyDescent="0.25">
      <c r="A236" t="s">
        <v>92</v>
      </c>
      <c r="B236" t="s">
        <v>126</v>
      </c>
      <c r="C236" t="s">
        <v>207</v>
      </c>
      <c r="D236">
        <f>SUMIFS(Export!D$3:D$239,Export!$B$3:$B$239,DATA!$B236,Export!$C$3:$C$239,DATA!$C236)</f>
        <v>232</v>
      </c>
      <c r="E236">
        <f>SUMIFS(Export!E$3:E$239,Export!$B$3:$B$239,DATA!$B236,Export!$C$3:$C$239,DATA!$C236)</f>
        <v>179</v>
      </c>
      <c r="F236">
        <f>SUMIFS(Export!F$3:F$239,Export!$B$3:$B$239,DATA!$B236,Export!$C$3:$C$239,DATA!$C236)</f>
        <v>53</v>
      </c>
      <c r="G236">
        <f>SUMIFS(Export!G$3:G$239,Export!$B$3:$B$239,DATA!$B236,Export!$C$3:$C$239,DATA!$C236)</f>
        <v>0</v>
      </c>
      <c r="H236">
        <f>SUMIFS(Export!H$3:H$239,Export!$B$3:$B$239,DATA!$B236,Export!$C$3:$C$239,DATA!$C236)</f>
        <v>0</v>
      </c>
      <c r="I236">
        <f>SUMIFS(Export!I$3:I$239,Export!$B$3:$B$239,DATA!$B236,Export!$C$3:$C$239,DATA!$C236)</f>
        <v>0</v>
      </c>
      <c r="J236">
        <f>SUMIFS(Export!J$3:J$239,Export!$B$3:$B$239,DATA!$B236,Export!$C$3:$C$239,DATA!$C236)</f>
        <v>179</v>
      </c>
      <c r="K236">
        <f>SUMIFS(Export!K$3:K$239,Export!$B$3:$B$239,DATA!$B236,Export!$C$3:$C$239,DATA!$C236)</f>
        <v>2</v>
      </c>
      <c r="L236">
        <f>SUMIFS(Export!L$3:L$239,Export!$B$3:$B$239,DATA!$B236,Export!$C$3:$C$239,DATA!$C236)</f>
        <v>17</v>
      </c>
      <c r="M236">
        <f>SUMIFS(Export!M$3:M$239,Export!$B$3:$B$239,DATA!$B236,Export!$C$3:$C$239,DATA!$C236)</f>
        <v>1</v>
      </c>
      <c r="N236">
        <f>SUMIFS(Export!N$3:N$239,Export!$B$3:$B$239,DATA!$B236,Export!$C$3:$C$239,DATA!$C236)</f>
        <v>47</v>
      </c>
      <c r="O236">
        <f>SUMIFS(Export!O$3:O$239,Export!$B$3:$B$239,DATA!$B236,Export!$C$3:$C$239,DATA!$C236)</f>
        <v>2</v>
      </c>
      <c r="P236">
        <f>SUMIFS(Export!P$3:P$239,Export!$B$3:$B$239,DATA!$B236,Export!$C$3:$C$239,DATA!$C236)</f>
        <v>110</v>
      </c>
    </row>
    <row r="237" spans="1:16" x14ac:dyDescent="0.25">
      <c r="A237" t="s">
        <v>92</v>
      </c>
      <c r="B237" t="s">
        <v>126</v>
      </c>
      <c r="C237" t="s">
        <v>206</v>
      </c>
      <c r="D237">
        <f>SUMIFS(Export!D$3:D$239,Export!$B$3:$B$239,DATA!$B237,Export!$C$3:$C$239,DATA!$C237)</f>
        <v>476</v>
      </c>
      <c r="E237">
        <f>SUMIFS(Export!E$3:E$239,Export!$B$3:$B$239,DATA!$B237,Export!$C$3:$C$239,DATA!$C237)</f>
        <v>340</v>
      </c>
      <c r="F237">
        <f>SUMIFS(Export!F$3:F$239,Export!$B$3:$B$239,DATA!$B237,Export!$C$3:$C$239,DATA!$C237)</f>
        <v>136</v>
      </c>
      <c r="G237">
        <f>SUMIFS(Export!G$3:G$239,Export!$B$3:$B$239,DATA!$B237,Export!$C$3:$C$239,DATA!$C237)</f>
        <v>0</v>
      </c>
      <c r="H237">
        <f>SUMIFS(Export!H$3:H$239,Export!$B$3:$B$239,DATA!$B237,Export!$C$3:$C$239,DATA!$C237)</f>
        <v>0</v>
      </c>
      <c r="I237">
        <f>SUMIFS(Export!I$3:I$239,Export!$B$3:$B$239,DATA!$B237,Export!$C$3:$C$239,DATA!$C237)</f>
        <v>4</v>
      </c>
      <c r="J237">
        <f>SUMIFS(Export!J$3:J$239,Export!$B$3:$B$239,DATA!$B237,Export!$C$3:$C$239,DATA!$C237)</f>
        <v>336</v>
      </c>
      <c r="K237">
        <f>SUMIFS(Export!K$3:K$239,Export!$B$3:$B$239,DATA!$B237,Export!$C$3:$C$239,DATA!$C237)</f>
        <v>107</v>
      </c>
      <c r="L237">
        <f>SUMIFS(Export!L$3:L$239,Export!$B$3:$B$239,DATA!$B237,Export!$C$3:$C$239,DATA!$C237)</f>
        <v>27</v>
      </c>
      <c r="M237">
        <f>SUMIFS(Export!M$3:M$239,Export!$B$3:$B$239,DATA!$B237,Export!$C$3:$C$239,DATA!$C237)</f>
        <v>7</v>
      </c>
      <c r="N237">
        <f>SUMIFS(Export!N$3:N$239,Export!$B$3:$B$239,DATA!$B237,Export!$C$3:$C$239,DATA!$C237)</f>
        <v>60</v>
      </c>
      <c r="O237">
        <f>SUMIFS(Export!O$3:O$239,Export!$B$3:$B$239,DATA!$B237,Export!$C$3:$C$239,DATA!$C237)</f>
        <v>0</v>
      </c>
      <c r="P237">
        <f>SUMIFS(Export!P$3:P$239,Export!$B$3:$B$239,DATA!$B237,Export!$C$3:$C$239,DATA!$C237)</f>
        <v>135</v>
      </c>
    </row>
    <row r="238" spans="1:16" x14ac:dyDescent="0.25">
      <c r="A238" t="s">
        <v>92</v>
      </c>
      <c r="B238" t="s">
        <v>127</v>
      </c>
      <c r="C238" t="s">
        <v>203</v>
      </c>
      <c r="D238">
        <f>SUMIFS(Export!D$3:D$239,Export!$B$3:$B$239,DATA!$B238,Export!$C$3:$C$239,DATA!$C238)</f>
        <v>803</v>
      </c>
      <c r="E238">
        <f>SUMIFS(Export!E$3:E$239,Export!$B$3:$B$239,DATA!$B238,Export!$C$3:$C$239,DATA!$C238)</f>
        <v>544</v>
      </c>
      <c r="F238">
        <f>SUMIFS(Export!F$3:F$239,Export!$B$3:$B$239,DATA!$B238,Export!$C$3:$C$239,DATA!$C238)</f>
        <v>259</v>
      </c>
      <c r="G238">
        <f>SUMIFS(Export!G$3:G$239,Export!$B$3:$B$239,DATA!$B238,Export!$C$3:$C$239,DATA!$C238)</f>
        <v>0</v>
      </c>
      <c r="H238">
        <f>SUMIFS(Export!H$3:H$239,Export!$B$3:$B$239,DATA!$B238,Export!$C$3:$C$239,DATA!$C238)</f>
        <v>0</v>
      </c>
      <c r="I238">
        <f>SUMIFS(Export!I$3:I$239,Export!$B$3:$B$239,DATA!$B238,Export!$C$3:$C$239,DATA!$C238)</f>
        <v>0</v>
      </c>
      <c r="J238">
        <f>SUMIFS(Export!J$3:J$239,Export!$B$3:$B$239,DATA!$B238,Export!$C$3:$C$239,DATA!$C238)</f>
        <v>544</v>
      </c>
      <c r="K238">
        <f>SUMIFS(Export!K$3:K$239,Export!$B$3:$B$239,DATA!$B238,Export!$C$3:$C$239,DATA!$C238)</f>
        <v>5</v>
      </c>
      <c r="L238">
        <f>SUMIFS(Export!L$3:L$239,Export!$B$3:$B$239,DATA!$B238,Export!$C$3:$C$239,DATA!$C238)</f>
        <v>21</v>
      </c>
      <c r="M238">
        <f>SUMIFS(Export!M$3:M$239,Export!$B$3:$B$239,DATA!$B238,Export!$C$3:$C$239,DATA!$C238)</f>
        <v>6</v>
      </c>
      <c r="N238">
        <f>SUMIFS(Export!N$3:N$239,Export!$B$3:$B$239,DATA!$B238,Export!$C$3:$C$239,DATA!$C238)</f>
        <v>230</v>
      </c>
      <c r="O238">
        <f>SUMIFS(Export!O$3:O$239,Export!$B$3:$B$239,DATA!$B238,Export!$C$3:$C$239,DATA!$C238)</f>
        <v>0</v>
      </c>
      <c r="P238">
        <f>SUMIFS(Export!P$3:P$239,Export!$B$3:$B$239,DATA!$B238,Export!$C$3:$C$239,DATA!$C238)</f>
        <v>282</v>
      </c>
    </row>
    <row r="239" spans="1:16" x14ac:dyDescent="0.25">
      <c r="A239" t="s">
        <v>92</v>
      </c>
      <c r="B239" t="s">
        <v>127</v>
      </c>
      <c r="C239" t="s">
        <v>202</v>
      </c>
      <c r="D239">
        <f>SUMIFS(Export!D$3:D$239,Export!$B$3:$B$239,DATA!$B239,Export!$C$3:$C$239,DATA!$C239)</f>
        <v>507</v>
      </c>
      <c r="E239">
        <f>SUMIFS(Export!E$3:E$239,Export!$B$3:$B$239,DATA!$B239,Export!$C$3:$C$239,DATA!$C239)</f>
        <v>397</v>
      </c>
      <c r="F239">
        <f>SUMIFS(Export!F$3:F$239,Export!$B$3:$B$239,DATA!$B239,Export!$C$3:$C$239,DATA!$C239)</f>
        <v>110</v>
      </c>
      <c r="G239">
        <f>SUMIFS(Export!G$3:G$239,Export!$B$3:$B$239,DATA!$B239,Export!$C$3:$C$239,DATA!$C239)</f>
        <v>0</v>
      </c>
      <c r="H239">
        <f>SUMIFS(Export!H$3:H$239,Export!$B$3:$B$239,DATA!$B239,Export!$C$3:$C$239,DATA!$C239)</f>
        <v>7</v>
      </c>
      <c r="I239">
        <f>SUMIFS(Export!I$3:I$239,Export!$B$3:$B$239,DATA!$B239,Export!$C$3:$C$239,DATA!$C239)</f>
        <v>0</v>
      </c>
      <c r="J239">
        <f>SUMIFS(Export!J$3:J$239,Export!$B$3:$B$239,DATA!$B239,Export!$C$3:$C$239,DATA!$C239)</f>
        <v>390</v>
      </c>
      <c r="K239">
        <f>SUMIFS(Export!K$3:K$239,Export!$B$3:$B$239,DATA!$B239,Export!$C$3:$C$239,DATA!$C239)</f>
        <v>2</v>
      </c>
      <c r="L239">
        <f>SUMIFS(Export!L$3:L$239,Export!$B$3:$B$239,DATA!$B239,Export!$C$3:$C$239,DATA!$C239)</f>
        <v>26</v>
      </c>
      <c r="M239">
        <f>SUMIFS(Export!M$3:M$239,Export!$B$3:$B$239,DATA!$B239,Export!$C$3:$C$239,DATA!$C239)</f>
        <v>0</v>
      </c>
      <c r="N239">
        <f>SUMIFS(Export!N$3:N$239,Export!$B$3:$B$239,DATA!$B239,Export!$C$3:$C$239,DATA!$C239)</f>
        <v>90</v>
      </c>
      <c r="O239">
        <f>SUMIFS(Export!O$3:O$239,Export!$B$3:$B$239,DATA!$B239,Export!$C$3:$C$239,DATA!$C239)</f>
        <v>3</v>
      </c>
      <c r="P239">
        <f>SUMIFS(Export!P$3:P$239,Export!$B$3:$B$239,DATA!$B239,Export!$C$3:$C$239,DATA!$C239)</f>
        <v>269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R308"/>
  <sheetViews>
    <sheetView zoomScale="85" zoomScaleNormal="85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Z29" sqref="Z29"/>
    </sheetView>
  </sheetViews>
  <sheetFormatPr baseColWidth="10" defaultRowHeight="15" x14ac:dyDescent="0.25"/>
  <cols>
    <col min="1" max="1" width="34.42578125" customWidth="1"/>
    <col min="2" max="2" width="14.85546875" customWidth="1"/>
    <col min="3" max="3" width="14.7109375" style="162" customWidth="1"/>
    <col min="4" max="4" width="9.28515625" customWidth="1"/>
    <col min="5" max="5" width="9.5703125" customWidth="1"/>
    <col min="6" max="6" width="11.28515625" customWidth="1"/>
    <col min="7" max="7" width="12.42578125" customWidth="1"/>
    <col min="8" max="8" width="7.28515625" customWidth="1"/>
    <col min="9" max="9" width="6.42578125" bestFit="1" customWidth="1"/>
    <col min="10" max="10" width="9.42578125" customWidth="1"/>
    <col min="11" max="11" width="9.85546875" style="60" customWidth="1"/>
    <col min="12" max="12" width="8.28515625" customWidth="1"/>
    <col min="13" max="13" width="9.85546875" style="60" customWidth="1"/>
    <col min="14" max="14" width="8" customWidth="1"/>
    <col min="15" max="15" width="9.7109375" style="60" customWidth="1"/>
    <col min="16" max="16" width="8" customWidth="1"/>
    <col min="17" max="17" width="9.5703125" style="60" customWidth="1"/>
    <col min="18" max="18" width="8.28515625" customWidth="1"/>
    <col min="19" max="19" width="9.5703125" style="60" customWidth="1"/>
    <col min="20" max="20" width="7.5703125" customWidth="1"/>
    <col min="21" max="21" width="10.140625" style="60" customWidth="1"/>
    <col min="22" max="22" width="7.5703125" customWidth="1"/>
  </cols>
  <sheetData>
    <row r="1" spans="1:44" ht="18.75" x14ac:dyDescent="0.3">
      <c r="A1" s="2" t="s">
        <v>315</v>
      </c>
      <c r="C1" s="161"/>
      <c r="F1" s="10">
        <v>43212</v>
      </c>
      <c r="G1" s="48"/>
      <c r="H1" s="48"/>
      <c r="I1" s="48"/>
    </row>
    <row r="2" spans="1:44" ht="18.75" x14ac:dyDescent="0.3">
      <c r="A2" s="2" t="s">
        <v>103</v>
      </c>
      <c r="D2" s="172" t="s">
        <v>83</v>
      </c>
      <c r="E2" s="172"/>
      <c r="F2" s="172"/>
      <c r="G2" s="49">
        <f>COUNTIF(DATA!$E$3:$E$239,"&gt;0")</f>
        <v>237</v>
      </c>
      <c r="H2" s="79">
        <f>G2/G3</f>
        <v>1</v>
      </c>
      <c r="I2" s="98"/>
      <c r="J2" s="47"/>
      <c r="K2" s="65"/>
      <c r="L2" s="46"/>
    </row>
    <row r="3" spans="1:44" ht="18.75" x14ac:dyDescent="0.3">
      <c r="A3" s="2"/>
      <c r="D3" s="52"/>
      <c r="E3" s="52"/>
      <c r="F3" s="100" t="s">
        <v>307</v>
      </c>
      <c r="G3" s="51">
        <f>COUNT(DATA!$E$3:$E$239)</f>
        <v>237</v>
      </c>
      <c r="H3" s="54"/>
      <c r="I3" s="54"/>
      <c r="J3" s="47"/>
      <c r="K3" s="65"/>
      <c r="L3" s="46"/>
      <c r="AK3" s="15"/>
      <c r="AL3" s="15"/>
      <c r="AM3" s="15"/>
      <c r="AN3" s="15"/>
      <c r="AO3" s="15"/>
      <c r="AP3" s="15"/>
      <c r="AQ3" s="15"/>
      <c r="AR3" s="15"/>
    </row>
    <row r="4" spans="1:44" ht="49.5" customHeight="1" x14ac:dyDescent="0.3">
      <c r="A4" s="2"/>
      <c r="K4" s="170" t="str">
        <f>DATA!K1</f>
        <v>TE ORA API O PORINETIA</v>
      </c>
      <c r="L4" s="170"/>
      <c r="M4" s="170" t="str">
        <f>DATA!L1</f>
        <v>TAVINI HUIRAATIRA</v>
      </c>
      <c r="N4" s="170"/>
      <c r="O4" s="170" t="str">
        <f>DATA!M1</f>
        <v>E REO MANAHUNE</v>
      </c>
      <c r="P4" s="170"/>
      <c r="Q4" s="170" t="str">
        <f>DATA!N1</f>
        <v>TAHOERAA HUIRAATIRA</v>
      </c>
      <c r="R4" s="170"/>
      <c r="S4" s="170" t="str">
        <f>DATA!O1</f>
        <v>DIGNITÉ BONHEUR</v>
      </c>
      <c r="T4" s="170"/>
      <c r="U4" s="170" t="str">
        <f>DATA!P1</f>
        <v>TAPURA HUIRAATIRA</v>
      </c>
      <c r="V4" s="170"/>
      <c r="AK4" s="15"/>
      <c r="AL4" s="15"/>
      <c r="AM4" s="15"/>
      <c r="AN4" s="15"/>
      <c r="AO4" s="15"/>
      <c r="AP4" s="15"/>
      <c r="AQ4" s="15"/>
      <c r="AR4" s="15"/>
    </row>
    <row r="5" spans="1:44" ht="42.75" customHeight="1" x14ac:dyDescent="0.25">
      <c r="A5" s="1" t="s">
        <v>0</v>
      </c>
      <c r="B5" s="106" t="s">
        <v>1</v>
      </c>
      <c r="C5" s="105" t="s">
        <v>2</v>
      </c>
      <c r="D5" s="105" t="s">
        <v>84</v>
      </c>
      <c r="E5" s="105" t="s">
        <v>85</v>
      </c>
      <c r="F5" s="105" t="s">
        <v>72</v>
      </c>
      <c r="G5" s="105" t="s">
        <v>73</v>
      </c>
      <c r="H5" s="105" t="s">
        <v>156</v>
      </c>
      <c r="I5" s="105" t="s">
        <v>157</v>
      </c>
      <c r="J5" s="107" t="s">
        <v>78</v>
      </c>
      <c r="K5" s="108" t="s">
        <v>74</v>
      </c>
      <c r="L5" s="109" t="s">
        <v>3</v>
      </c>
      <c r="M5" s="108" t="s">
        <v>74</v>
      </c>
      <c r="N5" s="109" t="s">
        <v>3</v>
      </c>
      <c r="O5" s="108" t="s">
        <v>74</v>
      </c>
      <c r="P5" s="109" t="s">
        <v>3</v>
      </c>
      <c r="Q5" s="108" t="s">
        <v>74</v>
      </c>
      <c r="R5" s="109" t="s">
        <v>3</v>
      </c>
      <c r="S5" s="108" t="s">
        <v>74</v>
      </c>
      <c r="T5" s="109" t="s">
        <v>3</v>
      </c>
      <c r="U5" s="108" t="s">
        <v>74</v>
      </c>
      <c r="V5" s="109" t="s">
        <v>3</v>
      </c>
      <c r="AK5" s="15"/>
      <c r="AL5" s="15"/>
      <c r="AM5" s="15"/>
      <c r="AN5" s="15"/>
      <c r="AO5" s="15"/>
      <c r="AP5" s="15"/>
      <c r="AQ5" s="15"/>
      <c r="AR5" s="15"/>
    </row>
    <row r="6" spans="1:44" x14ac:dyDescent="0.25">
      <c r="A6" s="3" t="s">
        <v>88</v>
      </c>
      <c r="B6" s="3" t="s">
        <v>144</v>
      </c>
      <c r="C6" s="163"/>
      <c r="D6" s="3">
        <f>SUM(D7:D12)</f>
        <v>7548</v>
      </c>
      <c r="E6" s="3">
        <f>SUM(E7:E12)</f>
        <v>4221</v>
      </c>
      <c r="F6" s="3">
        <f>D6-E6</f>
        <v>3327</v>
      </c>
      <c r="G6" s="12">
        <f t="shared" ref="G6:G23" si="0">E6/D6*100</f>
        <v>55.922098569157399</v>
      </c>
      <c r="H6" s="69">
        <f t="shared" ref="H6" si="1">SUM(H7:H12)</f>
        <v>63</v>
      </c>
      <c r="I6" s="69">
        <f>SUM(I7:I12)</f>
        <v>28</v>
      </c>
      <c r="J6" s="62">
        <f>SUM(J7:J12)</f>
        <v>4130</v>
      </c>
      <c r="K6" s="58">
        <f>SUM(K7:K12)</f>
        <v>205</v>
      </c>
      <c r="L6" s="14">
        <f>K6/$J6*100</f>
        <v>4.9636803874092008</v>
      </c>
      <c r="M6" s="58">
        <f>SUM(M7:M12)</f>
        <v>664</v>
      </c>
      <c r="N6" s="14">
        <f>M6/$J6*100</f>
        <v>16.077481840193705</v>
      </c>
      <c r="O6" s="58">
        <f>SUM(O7:O12)</f>
        <v>132</v>
      </c>
      <c r="P6" s="14">
        <f>O6/$J6*100</f>
        <v>3.1961259079903144</v>
      </c>
      <c r="Q6" s="58">
        <f>SUM(Q7:Q12)</f>
        <v>1201</v>
      </c>
      <c r="R6" s="14">
        <f>Q6/$J6*100</f>
        <v>29.07990314769976</v>
      </c>
      <c r="S6" s="58">
        <f>SUM(S7:S12)</f>
        <v>82</v>
      </c>
      <c r="T6" s="14">
        <f>S6/$J6*100</f>
        <v>1.9854721549636805</v>
      </c>
      <c r="U6" s="58">
        <f>SUM(U7:U12)</f>
        <v>1846</v>
      </c>
      <c r="V6" s="14">
        <f>U6/$J6*100</f>
        <v>44.697336561743342</v>
      </c>
      <c r="AK6" s="15"/>
      <c r="AL6" s="15"/>
      <c r="AM6" s="15"/>
      <c r="AN6" s="15"/>
      <c r="AO6" s="15"/>
      <c r="AP6" s="15"/>
      <c r="AQ6" s="15"/>
      <c r="AR6" s="15"/>
    </row>
    <row r="7" spans="1:44" x14ac:dyDescent="0.25">
      <c r="A7" s="84" t="s">
        <v>88</v>
      </c>
      <c r="B7" s="84" t="s">
        <v>5</v>
      </c>
      <c r="C7" s="159">
        <f>DATA!C3</f>
        <v>1</v>
      </c>
      <c r="D7" s="84">
        <f>DATA!D3</f>
        <v>1149</v>
      </c>
      <c r="E7" s="84">
        <f>DATA!E3</f>
        <v>583</v>
      </c>
      <c r="F7" s="84">
        <f>DATA!F3</f>
        <v>566</v>
      </c>
      <c r="G7" s="104">
        <f t="shared" si="0"/>
        <v>50.739773716275025</v>
      </c>
      <c r="H7" s="84">
        <f>DATA!H3</f>
        <v>4</v>
      </c>
      <c r="I7" s="84">
        <f>DATA!I3</f>
        <v>5</v>
      </c>
      <c r="J7" s="84">
        <f>DATA!J3</f>
        <v>574</v>
      </c>
      <c r="K7" s="60">
        <f>DATA!K3</f>
        <v>37</v>
      </c>
      <c r="L7" s="8">
        <f t="shared" ref="L7:L12" si="2">K7/J7*100</f>
        <v>6.4459930313588849</v>
      </c>
      <c r="M7" s="60">
        <f>DATA!L3</f>
        <v>79</v>
      </c>
      <c r="N7" s="8">
        <f t="shared" ref="N7:N12" si="3">M7/J7*100</f>
        <v>13.763066202090593</v>
      </c>
      <c r="O7" s="60">
        <f>DATA!M3</f>
        <v>7</v>
      </c>
      <c r="P7" s="8">
        <f t="shared" ref="P7:P12" si="4">O7/J7*100</f>
        <v>1.2195121951219512</v>
      </c>
      <c r="Q7" s="60">
        <f>DATA!N3</f>
        <v>114</v>
      </c>
      <c r="R7" s="8">
        <f t="shared" ref="R7:R12" si="5">Q7/J7*100</f>
        <v>19.860627177700348</v>
      </c>
      <c r="S7" s="60">
        <f>DATA!O3</f>
        <v>13</v>
      </c>
      <c r="T7" s="8">
        <f t="shared" ref="T7:T12" si="6">S7/J7*100</f>
        <v>2.264808362369338</v>
      </c>
      <c r="U7" s="60">
        <f>DATA!P3</f>
        <v>324</v>
      </c>
      <c r="V7" s="8">
        <f t="shared" ref="V7:V12" si="7">U7/J7*100</f>
        <v>56.445993031358888</v>
      </c>
      <c r="AK7" s="15"/>
      <c r="AL7" s="15"/>
      <c r="AM7" s="15"/>
      <c r="AN7" s="15"/>
      <c r="AO7" s="15"/>
      <c r="AP7" s="15"/>
      <c r="AQ7" s="15"/>
      <c r="AR7" s="15"/>
    </row>
    <row r="8" spans="1:44" x14ac:dyDescent="0.25">
      <c r="A8" s="84" t="s">
        <v>88</v>
      </c>
      <c r="B8" s="84" t="s">
        <v>5</v>
      </c>
      <c r="C8" s="159">
        <f>DATA!C4</f>
        <v>2</v>
      </c>
      <c r="D8" s="84">
        <f>DATA!D4</f>
        <v>1414</v>
      </c>
      <c r="E8" s="84">
        <f>DATA!E4</f>
        <v>762</v>
      </c>
      <c r="F8" s="84">
        <f>DATA!F4</f>
        <v>652</v>
      </c>
      <c r="G8" s="104">
        <f t="shared" si="0"/>
        <v>53.889674681753888</v>
      </c>
      <c r="H8" s="84">
        <f>DATA!H4</f>
        <v>16</v>
      </c>
      <c r="I8" s="84">
        <f>DATA!I4</f>
        <v>8</v>
      </c>
      <c r="J8" s="84">
        <f>DATA!J4</f>
        <v>738</v>
      </c>
      <c r="K8" s="60">
        <f>DATA!K4</f>
        <v>46</v>
      </c>
      <c r="L8" s="8">
        <f t="shared" si="2"/>
        <v>6.2330623306233059</v>
      </c>
      <c r="M8" s="60">
        <f>DATA!L4</f>
        <v>109</v>
      </c>
      <c r="N8" s="8">
        <f t="shared" si="3"/>
        <v>14.769647696476964</v>
      </c>
      <c r="O8" s="60">
        <f>DATA!M4</f>
        <v>19</v>
      </c>
      <c r="P8" s="8">
        <f t="shared" si="4"/>
        <v>2.5745257452574526</v>
      </c>
      <c r="Q8" s="60">
        <f>DATA!N4</f>
        <v>163</v>
      </c>
      <c r="R8" s="8">
        <f t="shared" si="5"/>
        <v>22.086720867208673</v>
      </c>
      <c r="S8" s="60">
        <f>DATA!O4</f>
        <v>20</v>
      </c>
      <c r="T8" s="8">
        <f t="shared" si="6"/>
        <v>2.7100271002710028</v>
      </c>
      <c r="U8" s="60">
        <f>DATA!P4</f>
        <v>381</v>
      </c>
      <c r="V8" s="8">
        <f t="shared" si="7"/>
        <v>51.626016260162601</v>
      </c>
      <c r="AK8" s="15"/>
      <c r="AL8" s="15"/>
      <c r="AM8" s="15"/>
      <c r="AN8" s="15"/>
      <c r="AO8" s="15"/>
      <c r="AP8" s="15"/>
      <c r="AQ8" s="15"/>
      <c r="AR8" s="15"/>
    </row>
    <row r="9" spans="1:44" x14ac:dyDescent="0.25">
      <c r="A9" s="84" t="s">
        <v>88</v>
      </c>
      <c r="B9" s="84" t="s">
        <v>5</v>
      </c>
      <c r="C9" s="159">
        <f>DATA!C5</f>
        <v>3</v>
      </c>
      <c r="D9" s="84">
        <f>DATA!D5</f>
        <v>975</v>
      </c>
      <c r="E9" s="84">
        <f>DATA!E5</f>
        <v>598</v>
      </c>
      <c r="F9" s="84">
        <f>DATA!F5</f>
        <v>377</v>
      </c>
      <c r="G9" s="104">
        <f t="shared" si="0"/>
        <v>61.333333333333329</v>
      </c>
      <c r="H9" s="84">
        <f>DATA!H5</f>
        <v>5</v>
      </c>
      <c r="I9" s="84">
        <f>DATA!I5</f>
        <v>6</v>
      </c>
      <c r="J9" s="84">
        <f>DATA!J5</f>
        <v>587</v>
      </c>
      <c r="K9" s="60">
        <f>DATA!K5</f>
        <v>21</v>
      </c>
      <c r="L9" s="8">
        <f t="shared" si="2"/>
        <v>3.5775127768313459</v>
      </c>
      <c r="M9" s="60">
        <f>DATA!L5</f>
        <v>103</v>
      </c>
      <c r="N9" s="8">
        <f t="shared" si="3"/>
        <v>17.546848381601361</v>
      </c>
      <c r="O9" s="60">
        <f>DATA!M5</f>
        <v>8</v>
      </c>
      <c r="P9" s="8">
        <f t="shared" si="4"/>
        <v>1.362862010221465</v>
      </c>
      <c r="Q9" s="60">
        <f>DATA!N5</f>
        <v>312</v>
      </c>
      <c r="R9" s="8">
        <f t="shared" si="5"/>
        <v>53.151618398637133</v>
      </c>
      <c r="S9" s="60">
        <f>DATA!O5</f>
        <v>10</v>
      </c>
      <c r="T9" s="8">
        <f t="shared" si="6"/>
        <v>1.7035775127768313</v>
      </c>
      <c r="U9" s="60">
        <f>DATA!P5</f>
        <v>133</v>
      </c>
      <c r="V9" s="8">
        <f t="shared" si="7"/>
        <v>22.657580919931856</v>
      </c>
      <c r="AK9" s="15"/>
      <c r="AL9" s="15"/>
      <c r="AM9" s="15"/>
      <c r="AN9" s="15"/>
      <c r="AO9" s="15"/>
      <c r="AP9" s="15"/>
      <c r="AQ9" s="15"/>
      <c r="AR9" s="15"/>
    </row>
    <row r="10" spans="1:44" x14ac:dyDescent="0.25">
      <c r="A10" s="84" t="s">
        <v>88</v>
      </c>
      <c r="B10" s="84" t="s">
        <v>5</v>
      </c>
      <c r="C10" s="159">
        <f>DATA!C6</f>
        <v>4</v>
      </c>
      <c r="D10" s="84">
        <f>DATA!D6</f>
        <v>1119</v>
      </c>
      <c r="E10" s="84">
        <f>DATA!E6</f>
        <v>640</v>
      </c>
      <c r="F10" s="84">
        <f>DATA!F6</f>
        <v>479</v>
      </c>
      <c r="G10" s="104">
        <f t="shared" si="0"/>
        <v>57.193923145665771</v>
      </c>
      <c r="H10" s="84">
        <f>DATA!H6</f>
        <v>6</v>
      </c>
      <c r="I10" s="84">
        <f>DATA!I6</f>
        <v>1</v>
      </c>
      <c r="J10" s="84">
        <f>DATA!J6</f>
        <v>633</v>
      </c>
      <c r="K10" s="60">
        <f>DATA!K6</f>
        <v>46</v>
      </c>
      <c r="L10" s="8">
        <f t="shared" si="2"/>
        <v>7.2669826224328586</v>
      </c>
      <c r="M10" s="60">
        <f>DATA!L6</f>
        <v>67</v>
      </c>
      <c r="N10" s="8">
        <f t="shared" si="3"/>
        <v>10.584518167456556</v>
      </c>
      <c r="O10" s="60">
        <f>DATA!M6</f>
        <v>41</v>
      </c>
      <c r="P10" s="8">
        <f t="shared" si="4"/>
        <v>6.4770932069510261</v>
      </c>
      <c r="Q10" s="60">
        <f>DATA!N6</f>
        <v>137</v>
      </c>
      <c r="R10" s="8">
        <f t="shared" si="5"/>
        <v>21.642969984202214</v>
      </c>
      <c r="S10" s="60">
        <f>DATA!O6</f>
        <v>15</v>
      </c>
      <c r="T10" s="8">
        <f t="shared" si="6"/>
        <v>2.3696682464454977</v>
      </c>
      <c r="U10" s="60">
        <f>DATA!P6</f>
        <v>327</v>
      </c>
      <c r="V10" s="8">
        <f t="shared" si="7"/>
        <v>51.658767772511851</v>
      </c>
      <c r="AK10" s="15"/>
      <c r="AL10" s="15"/>
      <c r="AM10" s="15"/>
      <c r="AN10" s="15"/>
      <c r="AO10" s="15"/>
      <c r="AP10" s="15"/>
      <c r="AQ10" s="15"/>
      <c r="AR10" s="15"/>
    </row>
    <row r="11" spans="1:44" x14ac:dyDescent="0.25">
      <c r="A11" s="84" t="s">
        <v>88</v>
      </c>
      <c r="B11" s="84" t="s">
        <v>5</v>
      </c>
      <c r="C11" s="159">
        <f>DATA!C7</f>
        <v>5</v>
      </c>
      <c r="D11" s="84">
        <f>DATA!D7</f>
        <v>1675</v>
      </c>
      <c r="E11" s="84">
        <f>DATA!E7</f>
        <v>934</v>
      </c>
      <c r="F11" s="84">
        <f>DATA!F7</f>
        <v>741</v>
      </c>
      <c r="G11" s="104">
        <f t="shared" si="0"/>
        <v>55.761194029850749</v>
      </c>
      <c r="H11" s="84">
        <f>DATA!H7</f>
        <v>26</v>
      </c>
      <c r="I11" s="84">
        <f>DATA!I7</f>
        <v>4</v>
      </c>
      <c r="J11" s="84">
        <f>DATA!J7</f>
        <v>904</v>
      </c>
      <c r="K11" s="60">
        <f>DATA!K7</f>
        <v>30</v>
      </c>
      <c r="L11" s="8">
        <f t="shared" si="2"/>
        <v>3.3185840707964607</v>
      </c>
      <c r="M11" s="60">
        <f>DATA!L7</f>
        <v>169</v>
      </c>
      <c r="N11" s="8">
        <f t="shared" si="3"/>
        <v>18.694690265486727</v>
      </c>
      <c r="O11" s="60">
        <f>DATA!M7</f>
        <v>29</v>
      </c>
      <c r="P11" s="8">
        <f t="shared" si="4"/>
        <v>3.2079646017699117</v>
      </c>
      <c r="Q11" s="60">
        <f>DATA!N7</f>
        <v>269</v>
      </c>
      <c r="R11" s="8">
        <f t="shared" si="5"/>
        <v>29.756637168141591</v>
      </c>
      <c r="S11" s="60">
        <f>DATA!O7</f>
        <v>15</v>
      </c>
      <c r="T11" s="8">
        <f t="shared" si="6"/>
        <v>1.6592920353982303</v>
      </c>
      <c r="U11" s="60">
        <f>DATA!P7</f>
        <v>392</v>
      </c>
      <c r="V11" s="8">
        <f t="shared" si="7"/>
        <v>43.362831858407077</v>
      </c>
      <c r="AK11" s="15"/>
      <c r="AL11" s="15"/>
      <c r="AM11" s="15"/>
      <c r="AN11" s="15"/>
      <c r="AO11" s="15"/>
      <c r="AP11" s="15"/>
      <c r="AQ11" s="15"/>
      <c r="AR11" s="15"/>
    </row>
    <row r="12" spans="1:44" x14ac:dyDescent="0.25">
      <c r="A12" s="84" t="s">
        <v>88</v>
      </c>
      <c r="B12" s="84" t="s">
        <v>5</v>
      </c>
      <c r="C12" s="159">
        <f>DATA!C8</f>
        <v>6</v>
      </c>
      <c r="D12" s="84">
        <f>DATA!D8</f>
        <v>1216</v>
      </c>
      <c r="E12" s="84">
        <f>DATA!E8</f>
        <v>704</v>
      </c>
      <c r="F12" s="84">
        <f>DATA!F8</f>
        <v>512</v>
      </c>
      <c r="G12" s="104">
        <f t="shared" si="0"/>
        <v>57.894736842105267</v>
      </c>
      <c r="H12" s="84">
        <f>DATA!H8</f>
        <v>6</v>
      </c>
      <c r="I12" s="84">
        <f>DATA!I8</f>
        <v>4</v>
      </c>
      <c r="J12" s="84">
        <f>DATA!J8</f>
        <v>694</v>
      </c>
      <c r="K12" s="60">
        <f>DATA!K8</f>
        <v>25</v>
      </c>
      <c r="L12" s="8">
        <f t="shared" si="2"/>
        <v>3.6023054755043229</v>
      </c>
      <c r="M12" s="60">
        <f>DATA!L8</f>
        <v>137</v>
      </c>
      <c r="N12" s="8">
        <f t="shared" si="3"/>
        <v>19.740634005763688</v>
      </c>
      <c r="O12" s="60">
        <f>DATA!M8</f>
        <v>28</v>
      </c>
      <c r="P12" s="8">
        <f t="shared" si="4"/>
        <v>4.0345821325648412</v>
      </c>
      <c r="Q12" s="60">
        <f>DATA!N8</f>
        <v>206</v>
      </c>
      <c r="R12" s="8">
        <f t="shared" si="5"/>
        <v>29.682997118155619</v>
      </c>
      <c r="S12" s="60">
        <f>DATA!O8</f>
        <v>9</v>
      </c>
      <c r="T12" s="8">
        <f t="shared" si="6"/>
        <v>1.2968299711815563</v>
      </c>
      <c r="U12" s="60">
        <f>DATA!P8</f>
        <v>289</v>
      </c>
      <c r="V12" s="8">
        <f t="shared" si="7"/>
        <v>41.642651296829968</v>
      </c>
      <c r="AK12" s="15"/>
      <c r="AL12" s="15"/>
      <c r="AM12" s="15"/>
      <c r="AN12" s="15"/>
      <c r="AO12" s="15"/>
      <c r="AP12" s="15"/>
      <c r="AQ12" s="15"/>
      <c r="AR12" s="15"/>
    </row>
    <row r="13" spans="1:44" x14ac:dyDescent="0.25">
      <c r="A13" s="11" t="s">
        <v>88</v>
      </c>
      <c r="B13" s="11" t="s">
        <v>143</v>
      </c>
      <c r="C13" s="26"/>
      <c r="D13" s="11">
        <f>SUM(D14:D23)</f>
        <v>13242</v>
      </c>
      <c r="E13" s="11">
        <f>SUM(E14:E23)</f>
        <v>8204</v>
      </c>
      <c r="F13" s="11">
        <f>D13-E13</f>
        <v>5038</v>
      </c>
      <c r="G13" s="13">
        <f t="shared" si="0"/>
        <v>61.954387554750035</v>
      </c>
      <c r="H13" s="59">
        <f t="shared" ref="H13" si="8">SUM(H14:H23)</f>
        <v>54</v>
      </c>
      <c r="I13" s="59">
        <f>SUM(I14:I23)</f>
        <v>50</v>
      </c>
      <c r="J13" s="63">
        <f>SUM(J14:J23)</f>
        <v>8100</v>
      </c>
      <c r="K13" s="59">
        <f>SUM(K14:K23)</f>
        <v>297</v>
      </c>
      <c r="L13" s="57">
        <f>K13/$J13*100</f>
        <v>3.6666666666666665</v>
      </c>
      <c r="M13" s="59">
        <f>SUM(M14:M23)</f>
        <v>1885</v>
      </c>
      <c r="N13" s="57">
        <f>M13/$J13*100</f>
        <v>23.271604938271608</v>
      </c>
      <c r="O13" s="59">
        <f>SUM(O14:O23)</f>
        <v>55</v>
      </c>
      <c r="P13" s="57">
        <f>O13/$J13*100</f>
        <v>0.67901234567901236</v>
      </c>
      <c r="Q13" s="59">
        <f>SUM(Q14:Q23)</f>
        <v>3028</v>
      </c>
      <c r="R13" s="57">
        <f>Q13/$J13*100</f>
        <v>37.382716049382715</v>
      </c>
      <c r="S13" s="59">
        <f>SUM(S14:S23)</f>
        <v>75</v>
      </c>
      <c r="T13" s="57">
        <f>S13/$J13*100</f>
        <v>0.92592592592592582</v>
      </c>
      <c r="U13" s="59">
        <f>SUM(U14:U23)</f>
        <v>2760</v>
      </c>
      <c r="V13" s="57">
        <f>U13/$J13*100</f>
        <v>34.074074074074076</v>
      </c>
      <c r="AK13" s="15"/>
      <c r="AL13" s="15"/>
      <c r="AM13" s="15"/>
      <c r="AN13" s="15"/>
      <c r="AO13" s="15"/>
      <c r="AP13" s="15"/>
      <c r="AQ13" s="15"/>
      <c r="AR13" s="15"/>
    </row>
    <row r="14" spans="1:44" x14ac:dyDescent="0.25">
      <c r="A14" s="84" t="s">
        <v>88</v>
      </c>
      <c r="B14" s="84" t="s">
        <v>6</v>
      </c>
      <c r="C14" s="159" t="str">
        <f>DATA!C9</f>
        <v>1 (Afareaitu 1)</v>
      </c>
      <c r="D14" s="84">
        <f>DATA!D9</f>
        <v>1224</v>
      </c>
      <c r="E14" s="84">
        <f>DATA!E9</f>
        <v>771</v>
      </c>
      <c r="F14" s="84">
        <f>DATA!F9</f>
        <v>453</v>
      </c>
      <c r="G14" s="104">
        <f t="shared" si="0"/>
        <v>62.990196078431367</v>
      </c>
      <c r="H14" s="84">
        <f>DATA!H9</f>
        <v>4</v>
      </c>
      <c r="I14" s="84">
        <f>DATA!I9</f>
        <v>2</v>
      </c>
      <c r="J14" s="84">
        <f>DATA!J9</f>
        <v>765</v>
      </c>
      <c r="K14" s="15">
        <f>DATA!K9</f>
        <v>16</v>
      </c>
      <c r="L14" s="8">
        <f t="shared" ref="L14:L23" si="9">K14/J14*100</f>
        <v>2.0915032679738559</v>
      </c>
      <c r="M14" s="60">
        <f>DATA!L9</f>
        <v>203</v>
      </c>
      <c r="N14" s="8">
        <f t="shared" ref="N14:N23" si="10">M14/J14*100</f>
        <v>26.535947712418302</v>
      </c>
      <c r="O14" s="60">
        <f>DATA!M9</f>
        <v>6</v>
      </c>
      <c r="P14" s="8">
        <f t="shared" ref="P14:P23" si="11">O14/J14*100</f>
        <v>0.78431372549019607</v>
      </c>
      <c r="Q14" s="60">
        <f>DATA!N9</f>
        <v>274</v>
      </c>
      <c r="R14" s="8">
        <f t="shared" ref="R14:R23" si="12">Q14/J14*100</f>
        <v>35.816993464052288</v>
      </c>
      <c r="S14" s="60">
        <f>DATA!O9</f>
        <v>6</v>
      </c>
      <c r="T14" s="8">
        <f t="shared" ref="T14:T23" si="13">S14/J14*100</f>
        <v>0.78431372549019607</v>
      </c>
      <c r="U14" s="60">
        <f>DATA!P9</f>
        <v>260</v>
      </c>
      <c r="V14" s="8">
        <f t="shared" ref="V14:V23" si="14">U14/J14*100</f>
        <v>33.986928104575163</v>
      </c>
      <c r="AK14" s="15"/>
      <c r="AL14" s="15"/>
      <c r="AM14" s="15"/>
      <c r="AN14" s="15"/>
      <c r="AO14" s="15"/>
      <c r="AP14" s="15"/>
      <c r="AQ14" s="15"/>
      <c r="AR14" s="15"/>
    </row>
    <row r="15" spans="1:44" x14ac:dyDescent="0.25">
      <c r="A15" s="84" t="s">
        <v>88</v>
      </c>
      <c r="B15" s="84" t="s">
        <v>6</v>
      </c>
      <c r="C15" s="159" t="str">
        <f>DATA!C10</f>
        <v>10 (Maiao)</v>
      </c>
      <c r="D15" s="84">
        <f>DATA!D10</f>
        <v>245</v>
      </c>
      <c r="E15" s="84">
        <f>DATA!E10</f>
        <v>207</v>
      </c>
      <c r="F15" s="84">
        <f>DATA!F10</f>
        <v>38</v>
      </c>
      <c r="G15" s="104">
        <f t="shared" si="0"/>
        <v>84.489795918367349</v>
      </c>
      <c r="H15" s="84">
        <f>DATA!H10</f>
        <v>0</v>
      </c>
      <c r="I15" s="84">
        <f>DATA!I10</f>
        <v>0</v>
      </c>
      <c r="J15" s="84">
        <f>DATA!J10</f>
        <v>207</v>
      </c>
      <c r="K15" s="15">
        <f>DATA!K10</f>
        <v>4</v>
      </c>
      <c r="L15" s="8">
        <f t="shared" si="9"/>
        <v>1.932367149758454</v>
      </c>
      <c r="M15" s="60">
        <f>DATA!L10</f>
        <v>2</v>
      </c>
      <c r="N15" s="8">
        <f t="shared" si="10"/>
        <v>0.96618357487922701</v>
      </c>
      <c r="O15" s="60">
        <f>DATA!M10</f>
        <v>0</v>
      </c>
      <c r="P15" s="8">
        <f t="shared" si="11"/>
        <v>0</v>
      </c>
      <c r="Q15" s="60">
        <f>DATA!N10</f>
        <v>58</v>
      </c>
      <c r="R15" s="8">
        <f t="shared" si="12"/>
        <v>28.019323671497588</v>
      </c>
      <c r="S15" s="60">
        <f>DATA!O10</f>
        <v>4</v>
      </c>
      <c r="T15" s="8">
        <f t="shared" si="13"/>
        <v>1.932367149758454</v>
      </c>
      <c r="U15" s="60">
        <f>DATA!P10</f>
        <v>139</v>
      </c>
      <c r="V15" s="8">
        <f t="shared" si="14"/>
        <v>67.149758454106276</v>
      </c>
      <c r="AK15" s="15"/>
      <c r="AL15" s="15"/>
      <c r="AM15" s="15"/>
      <c r="AN15" s="15"/>
      <c r="AO15" s="15"/>
      <c r="AP15" s="15"/>
      <c r="AQ15" s="15"/>
      <c r="AR15" s="15"/>
    </row>
    <row r="16" spans="1:44" x14ac:dyDescent="0.25">
      <c r="A16" s="84" t="s">
        <v>88</v>
      </c>
      <c r="B16" s="84" t="s">
        <v>6</v>
      </c>
      <c r="C16" s="159" t="str">
        <f>DATA!C11</f>
        <v>2 (Afareaitu 2)</v>
      </c>
      <c r="D16" s="84">
        <f>DATA!D11</f>
        <v>1567</v>
      </c>
      <c r="E16" s="84">
        <f>DATA!E11</f>
        <v>1068</v>
      </c>
      <c r="F16" s="84">
        <f>DATA!F11</f>
        <v>499</v>
      </c>
      <c r="G16" s="104">
        <f t="shared" si="0"/>
        <v>68.155711550733884</v>
      </c>
      <c r="H16" s="84">
        <f>DATA!H11</f>
        <v>6</v>
      </c>
      <c r="I16" s="84">
        <f>DATA!I11</f>
        <v>4</v>
      </c>
      <c r="J16" s="84">
        <f>DATA!J11</f>
        <v>1058</v>
      </c>
      <c r="K16" s="15">
        <f>DATA!K11</f>
        <v>21</v>
      </c>
      <c r="L16" s="8">
        <f t="shared" si="9"/>
        <v>1.9848771266540641</v>
      </c>
      <c r="M16" s="60">
        <f>DATA!L11</f>
        <v>240</v>
      </c>
      <c r="N16" s="8">
        <f t="shared" si="10"/>
        <v>22.684310018903592</v>
      </c>
      <c r="O16" s="60">
        <f>DATA!M11</f>
        <v>3</v>
      </c>
      <c r="P16" s="8">
        <f t="shared" si="11"/>
        <v>0.28355387523629494</v>
      </c>
      <c r="Q16" s="60">
        <f>DATA!N11</f>
        <v>356</v>
      </c>
      <c r="R16" s="8">
        <f t="shared" si="12"/>
        <v>33.648393194706991</v>
      </c>
      <c r="S16" s="60">
        <f>DATA!O11</f>
        <v>6</v>
      </c>
      <c r="T16" s="8">
        <f t="shared" si="13"/>
        <v>0.56710775047258988</v>
      </c>
      <c r="U16" s="60">
        <f>DATA!P11</f>
        <v>432</v>
      </c>
      <c r="V16" s="8">
        <f t="shared" si="14"/>
        <v>40.831758034026464</v>
      </c>
      <c r="AK16" s="15"/>
      <c r="AL16" s="15"/>
      <c r="AM16" s="15"/>
      <c r="AN16" s="15"/>
      <c r="AO16" s="15"/>
      <c r="AP16" s="15"/>
      <c r="AQ16" s="15"/>
      <c r="AR16" s="15"/>
    </row>
    <row r="17" spans="1:44" x14ac:dyDescent="0.25">
      <c r="A17" s="84" t="s">
        <v>88</v>
      </c>
      <c r="B17" s="84" t="s">
        <v>6</v>
      </c>
      <c r="C17" s="159" t="str">
        <f>DATA!C12</f>
        <v>3 (Teavaro)</v>
      </c>
      <c r="D17" s="84">
        <f>DATA!D12</f>
        <v>2179</v>
      </c>
      <c r="E17" s="84">
        <f>DATA!E12</f>
        <v>1340</v>
      </c>
      <c r="F17" s="84">
        <f>DATA!F12</f>
        <v>839</v>
      </c>
      <c r="G17" s="104">
        <f t="shared" si="0"/>
        <v>61.496099128040385</v>
      </c>
      <c r="H17" s="84">
        <f>DATA!H12</f>
        <v>9</v>
      </c>
      <c r="I17" s="84">
        <f>DATA!I12</f>
        <v>12</v>
      </c>
      <c r="J17" s="84">
        <f>DATA!J12</f>
        <v>1319</v>
      </c>
      <c r="K17" s="15">
        <f>DATA!K12</f>
        <v>37</v>
      </c>
      <c r="L17" s="8">
        <f t="shared" si="9"/>
        <v>2.8051554207733131</v>
      </c>
      <c r="M17" s="60">
        <f>DATA!L12</f>
        <v>230</v>
      </c>
      <c r="N17" s="8">
        <f t="shared" si="10"/>
        <v>17.437452615617893</v>
      </c>
      <c r="O17" s="60">
        <f>DATA!M12</f>
        <v>13</v>
      </c>
      <c r="P17" s="8">
        <f t="shared" si="11"/>
        <v>0.98559514783927216</v>
      </c>
      <c r="Q17" s="60">
        <f>DATA!N12</f>
        <v>632</v>
      </c>
      <c r="R17" s="8">
        <f t="shared" si="12"/>
        <v>47.915087187263076</v>
      </c>
      <c r="S17" s="60">
        <f>DATA!O12</f>
        <v>12</v>
      </c>
      <c r="T17" s="8">
        <f t="shared" si="13"/>
        <v>0.90978013646702049</v>
      </c>
      <c r="U17" s="60">
        <f>DATA!P12</f>
        <v>395</v>
      </c>
      <c r="V17" s="8">
        <f t="shared" si="14"/>
        <v>29.946929492039427</v>
      </c>
      <c r="AK17" s="15"/>
      <c r="AL17" s="15"/>
      <c r="AM17" s="15"/>
      <c r="AN17" s="15"/>
      <c r="AO17" s="15"/>
      <c r="AP17" s="15"/>
      <c r="AQ17" s="15"/>
      <c r="AR17" s="15"/>
    </row>
    <row r="18" spans="1:44" x14ac:dyDescent="0.25">
      <c r="A18" s="84" t="s">
        <v>88</v>
      </c>
      <c r="B18" s="84" t="s">
        <v>6</v>
      </c>
      <c r="C18" s="159" t="str">
        <f>DATA!C13</f>
        <v>4 (Paopao 1)</v>
      </c>
      <c r="D18" s="84">
        <f>DATA!D13</f>
        <v>1589</v>
      </c>
      <c r="E18" s="84">
        <f>DATA!E13</f>
        <v>1036</v>
      </c>
      <c r="F18" s="84">
        <f>DATA!F13</f>
        <v>553</v>
      </c>
      <c r="G18" s="104">
        <f t="shared" si="0"/>
        <v>65.198237885462547</v>
      </c>
      <c r="H18" s="84">
        <f>DATA!H13</f>
        <v>10</v>
      </c>
      <c r="I18" s="84">
        <f>DATA!I13</f>
        <v>3</v>
      </c>
      <c r="J18" s="84">
        <f>DATA!J13</f>
        <v>1023</v>
      </c>
      <c r="K18" s="15">
        <f>DATA!K13</f>
        <v>41</v>
      </c>
      <c r="L18" s="8">
        <f t="shared" si="9"/>
        <v>4.0078201368523949</v>
      </c>
      <c r="M18" s="60">
        <f>DATA!L13</f>
        <v>278</v>
      </c>
      <c r="N18" s="8">
        <f t="shared" si="10"/>
        <v>27.174975562072333</v>
      </c>
      <c r="O18" s="60">
        <f>DATA!M13</f>
        <v>8</v>
      </c>
      <c r="P18" s="8">
        <f t="shared" si="11"/>
        <v>0.78201368523949166</v>
      </c>
      <c r="Q18" s="60">
        <f>DATA!N13</f>
        <v>319</v>
      </c>
      <c r="R18" s="8">
        <f t="shared" si="12"/>
        <v>31.182795698924732</v>
      </c>
      <c r="S18" s="60">
        <f>DATA!O13</f>
        <v>9</v>
      </c>
      <c r="T18" s="8">
        <f t="shared" si="13"/>
        <v>0.87976539589442826</v>
      </c>
      <c r="U18" s="60">
        <f>DATA!P13</f>
        <v>368</v>
      </c>
      <c r="V18" s="8">
        <f t="shared" si="14"/>
        <v>35.972629521016621</v>
      </c>
      <c r="AK18" s="15"/>
      <c r="AL18" s="15"/>
      <c r="AM18" s="15"/>
      <c r="AN18" s="15"/>
      <c r="AO18" s="15"/>
      <c r="AP18" s="15"/>
      <c r="AQ18" s="15"/>
      <c r="AR18" s="15"/>
    </row>
    <row r="19" spans="1:44" x14ac:dyDescent="0.25">
      <c r="A19" s="84" t="s">
        <v>88</v>
      </c>
      <c r="B19" s="84" t="s">
        <v>6</v>
      </c>
      <c r="C19" s="159" t="str">
        <f>DATA!C14</f>
        <v>5 (Paopao 2)</v>
      </c>
      <c r="D19" s="84">
        <f>DATA!D14</f>
        <v>1737</v>
      </c>
      <c r="E19" s="84">
        <f>DATA!E14</f>
        <v>1093</v>
      </c>
      <c r="F19" s="84">
        <f>DATA!F14</f>
        <v>644</v>
      </c>
      <c r="G19" s="104">
        <f t="shared" si="0"/>
        <v>62.924582613701787</v>
      </c>
      <c r="H19" s="84">
        <f>DATA!H14</f>
        <v>0</v>
      </c>
      <c r="I19" s="84">
        <f>DATA!I14</f>
        <v>12</v>
      </c>
      <c r="J19" s="84">
        <f>DATA!J14</f>
        <v>1081</v>
      </c>
      <c r="K19" s="15">
        <f>DATA!K14</f>
        <v>28</v>
      </c>
      <c r="L19" s="8">
        <f t="shared" si="9"/>
        <v>2.5901942645698428</v>
      </c>
      <c r="M19" s="60">
        <f>DATA!L14</f>
        <v>141</v>
      </c>
      <c r="N19" s="8">
        <f t="shared" si="10"/>
        <v>13.043478260869565</v>
      </c>
      <c r="O19" s="60">
        <f>DATA!M14</f>
        <v>11</v>
      </c>
      <c r="P19" s="8">
        <f t="shared" si="11"/>
        <v>1.0175763182238668</v>
      </c>
      <c r="Q19" s="60">
        <f>DATA!N14</f>
        <v>467</v>
      </c>
      <c r="R19" s="8">
        <f t="shared" si="12"/>
        <v>43.200740055504163</v>
      </c>
      <c r="S19" s="60">
        <f>DATA!O14</f>
        <v>11</v>
      </c>
      <c r="T19" s="8">
        <f t="shared" si="13"/>
        <v>1.0175763182238668</v>
      </c>
      <c r="U19" s="60">
        <f>DATA!P14</f>
        <v>423</v>
      </c>
      <c r="V19" s="8">
        <f t="shared" si="14"/>
        <v>39.130434782608695</v>
      </c>
      <c r="AK19" s="15"/>
      <c r="AL19" s="15"/>
      <c r="AM19" s="15"/>
      <c r="AN19" s="15"/>
      <c r="AO19" s="15"/>
      <c r="AP19" s="15"/>
      <c r="AQ19" s="15"/>
      <c r="AR19" s="15"/>
    </row>
    <row r="20" spans="1:44" x14ac:dyDescent="0.25">
      <c r="A20" s="84" t="s">
        <v>88</v>
      </c>
      <c r="B20" s="84" t="s">
        <v>6</v>
      </c>
      <c r="C20" s="159" t="str">
        <f>DATA!C15</f>
        <v>6 (Papetoai 1)</v>
      </c>
      <c r="D20" s="84">
        <f>DATA!D15</f>
        <v>929</v>
      </c>
      <c r="E20" s="84">
        <f>DATA!E15</f>
        <v>544</v>
      </c>
      <c r="F20" s="84">
        <f>DATA!F15</f>
        <v>385</v>
      </c>
      <c r="G20" s="104">
        <f t="shared" si="0"/>
        <v>58.557588805166851</v>
      </c>
      <c r="H20" s="84">
        <f>DATA!H15</f>
        <v>5</v>
      </c>
      <c r="I20" s="84">
        <f>DATA!I15</f>
        <v>9</v>
      </c>
      <c r="J20" s="84">
        <f>DATA!J15</f>
        <v>530</v>
      </c>
      <c r="K20" s="15">
        <f>DATA!K15</f>
        <v>34</v>
      </c>
      <c r="L20" s="8">
        <f t="shared" si="9"/>
        <v>6.4150943396226419</v>
      </c>
      <c r="M20" s="60">
        <f>DATA!L15</f>
        <v>141</v>
      </c>
      <c r="N20" s="8">
        <f t="shared" si="10"/>
        <v>26.60377358490566</v>
      </c>
      <c r="O20" s="60">
        <f>DATA!M15</f>
        <v>2</v>
      </c>
      <c r="P20" s="8">
        <f t="shared" si="11"/>
        <v>0.37735849056603776</v>
      </c>
      <c r="Q20" s="60">
        <f>DATA!N15</f>
        <v>241</v>
      </c>
      <c r="R20" s="8">
        <f t="shared" si="12"/>
        <v>45.471698113207552</v>
      </c>
      <c r="S20" s="60">
        <f>DATA!O15</f>
        <v>7</v>
      </c>
      <c r="T20" s="8">
        <f t="shared" si="13"/>
        <v>1.3207547169811322</v>
      </c>
      <c r="U20" s="60">
        <f>DATA!P15</f>
        <v>105</v>
      </c>
      <c r="V20" s="8">
        <f t="shared" si="14"/>
        <v>19.811320754716981</v>
      </c>
      <c r="AK20" s="15"/>
      <c r="AL20" s="15"/>
      <c r="AM20" s="15"/>
      <c r="AN20" s="15"/>
      <c r="AO20" s="15"/>
      <c r="AP20" s="15"/>
      <c r="AQ20" s="15"/>
      <c r="AR20" s="15"/>
    </row>
    <row r="21" spans="1:44" x14ac:dyDescent="0.25">
      <c r="A21" s="84" t="s">
        <v>88</v>
      </c>
      <c r="B21" s="84" t="s">
        <v>6</v>
      </c>
      <c r="C21" s="159" t="str">
        <f>DATA!C16</f>
        <v>7 (Papetoai 2)</v>
      </c>
      <c r="D21" s="84">
        <f>DATA!D16</f>
        <v>1009</v>
      </c>
      <c r="E21" s="84">
        <f>DATA!E16</f>
        <v>618</v>
      </c>
      <c r="F21" s="84">
        <f>DATA!F16</f>
        <v>391</v>
      </c>
      <c r="G21" s="104">
        <f t="shared" si="0"/>
        <v>61.24876114965312</v>
      </c>
      <c r="H21" s="84">
        <f>DATA!H16</f>
        <v>5</v>
      </c>
      <c r="I21" s="84">
        <f>DATA!I16</f>
        <v>1</v>
      </c>
      <c r="J21" s="84">
        <f>DATA!J16</f>
        <v>612</v>
      </c>
      <c r="K21" s="15">
        <f>DATA!K16</f>
        <v>64</v>
      </c>
      <c r="L21" s="8">
        <f t="shared" si="9"/>
        <v>10.457516339869281</v>
      </c>
      <c r="M21" s="60">
        <f>DATA!L16</f>
        <v>182</v>
      </c>
      <c r="N21" s="8">
        <f t="shared" si="10"/>
        <v>29.738562091503269</v>
      </c>
      <c r="O21" s="60">
        <f>DATA!M16</f>
        <v>0</v>
      </c>
      <c r="P21" s="8">
        <f t="shared" si="11"/>
        <v>0</v>
      </c>
      <c r="Q21" s="60">
        <f>DATA!N16</f>
        <v>235</v>
      </c>
      <c r="R21" s="8">
        <f t="shared" si="12"/>
        <v>38.398692810457518</v>
      </c>
      <c r="S21" s="60">
        <f>DATA!O16</f>
        <v>4</v>
      </c>
      <c r="T21" s="8">
        <f t="shared" si="13"/>
        <v>0.65359477124183007</v>
      </c>
      <c r="U21" s="60">
        <f>DATA!P16</f>
        <v>127</v>
      </c>
      <c r="V21" s="8">
        <f t="shared" si="14"/>
        <v>20.751633986928105</v>
      </c>
      <c r="AK21" s="15"/>
      <c r="AL21" s="15"/>
      <c r="AM21" s="15"/>
      <c r="AN21" s="15"/>
      <c r="AO21" s="15"/>
      <c r="AP21" s="15"/>
      <c r="AQ21" s="15"/>
      <c r="AR21" s="15"/>
    </row>
    <row r="22" spans="1:44" x14ac:dyDescent="0.25">
      <c r="A22" s="84" t="s">
        <v>88</v>
      </c>
      <c r="B22" s="84" t="s">
        <v>6</v>
      </c>
      <c r="C22" s="159" t="str">
        <f>DATA!C17</f>
        <v>8 (Haapiti 1)</v>
      </c>
      <c r="D22" s="84">
        <f>DATA!D17</f>
        <v>1457</v>
      </c>
      <c r="E22" s="84">
        <f>DATA!E17</f>
        <v>799</v>
      </c>
      <c r="F22" s="84">
        <f>DATA!F17</f>
        <v>658</v>
      </c>
      <c r="G22" s="104">
        <f t="shared" si="0"/>
        <v>54.838709677419352</v>
      </c>
      <c r="H22" s="84">
        <f>DATA!H17</f>
        <v>7</v>
      </c>
      <c r="I22" s="84">
        <f>DATA!I17</f>
        <v>2</v>
      </c>
      <c r="J22" s="84">
        <f>DATA!J17</f>
        <v>790</v>
      </c>
      <c r="K22" s="15">
        <f>DATA!K17</f>
        <v>22</v>
      </c>
      <c r="L22" s="8">
        <f t="shared" si="9"/>
        <v>2.7848101265822782</v>
      </c>
      <c r="M22" s="60">
        <f>DATA!L17</f>
        <v>263</v>
      </c>
      <c r="N22" s="8">
        <f t="shared" si="10"/>
        <v>33.291139240506325</v>
      </c>
      <c r="O22" s="60">
        <f>DATA!M17</f>
        <v>5</v>
      </c>
      <c r="P22" s="8">
        <f t="shared" si="11"/>
        <v>0.63291139240506333</v>
      </c>
      <c r="Q22" s="60">
        <f>DATA!N17</f>
        <v>222</v>
      </c>
      <c r="R22" s="8">
        <f t="shared" si="12"/>
        <v>28.101265822784811</v>
      </c>
      <c r="S22" s="60">
        <f>DATA!O17</f>
        <v>8</v>
      </c>
      <c r="T22" s="8">
        <f t="shared" si="13"/>
        <v>1.0126582278481013</v>
      </c>
      <c r="U22" s="60">
        <f>DATA!P17</f>
        <v>270</v>
      </c>
      <c r="V22" s="8">
        <f t="shared" si="14"/>
        <v>34.177215189873415</v>
      </c>
      <c r="AK22" s="15"/>
      <c r="AL22" s="15"/>
      <c r="AM22" s="15"/>
      <c r="AN22" s="15"/>
      <c r="AO22" s="15"/>
      <c r="AP22" s="15"/>
      <c r="AQ22" s="15"/>
      <c r="AR22" s="15"/>
    </row>
    <row r="23" spans="1:44" x14ac:dyDescent="0.25">
      <c r="A23" s="84" t="s">
        <v>88</v>
      </c>
      <c r="B23" s="84" t="s">
        <v>6</v>
      </c>
      <c r="C23" s="159" t="str">
        <f>DATA!C18</f>
        <v>9 (Haapiti 2)</v>
      </c>
      <c r="D23" s="84">
        <f>DATA!D18</f>
        <v>1306</v>
      </c>
      <c r="E23" s="84">
        <f>DATA!E18</f>
        <v>728</v>
      </c>
      <c r="F23" s="84">
        <f>DATA!F18</f>
        <v>578</v>
      </c>
      <c r="G23" s="104">
        <f t="shared" si="0"/>
        <v>55.742725880551305</v>
      </c>
      <c r="H23" s="84">
        <f>DATA!H18</f>
        <v>8</v>
      </c>
      <c r="I23" s="84">
        <f>DATA!I18</f>
        <v>5</v>
      </c>
      <c r="J23" s="84">
        <f>DATA!J18</f>
        <v>715</v>
      </c>
      <c r="K23" s="15">
        <f>DATA!K18</f>
        <v>30</v>
      </c>
      <c r="L23" s="8">
        <f t="shared" si="9"/>
        <v>4.1958041958041958</v>
      </c>
      <c r="M23" s="60">
        <f>DATA!L18</f>
        <v>205</v>
      </c>
      <c r="N23" s="8">
        <f t="shared" si="10"/>
        <v>28.671328671328673</v>
      </c>
      <c r="O23" s="60">
        <f>DATA!M18</f>
        <v>7</v>
      </c>
      <c r="P23" s="8">
        <f t="shared" si="11"/>
        <v>0.97902097902097907</v>
      </c>
      <c r="Q23" s="60">
        <f>DATA!N18</f>
        <v>224</v>
      </c>
      <c r="R23" s="8">
        <f t="shared" si="12"/>
        <v>31.32867132867133</v>
      </c>
      <c r="S23" s="60">
        <f>DATA!O18</f>
        <v>8</v>
      </c>
      <c r="T23" s="8">
        <f t="shared" si="13"/>
        <v>1.118881118881119</v>
      </c>
      <c r="U23" s="60">
        <f>DATA!P18</f>
        <v>241</v>
      </c>
      <c r="V23" s="8">
        <f t="shared" si="14"/>
        <v>33.706293706293707</v>
      </c>
      <c r="AK23" s="15"/>
      <c r="AL23" s="15"/>
      <c r="AM23" s="15"/>
      <c r="AN23" s="15"/>
      <c r="AO23" s="15"/>
      <c r="AP23" s="15"/>
      <c r="AQ23" s="15"/>
      <c r="AR23" s="15"/>
    </row>
    <row r="24" spans="1:44" x14ac:dyDescent="0.25">
      <c r="A24" s="11" t="s">
        <v>88</v>
      </c>
      <c r="B24" s="11" t="s">
        <v>145</v>
      </c>
      <c r="C24" s="26"/>
      <c r="D24" s="59">
        <f>SUM(D25:D39)</f>
        <v>19676</v>
      </c>
      <c r="E24" s="59">
        <f>SUM(E25:E39)</f>
        <v>10975</v>
      </c>
      <c r="F24" s="59">
        <f>D24-E24</f>
        <v>8701</v>
      </c>
      <c r="G24" s="13">
        <f>E24/D24*100</f>
        <v>55.778613539337265</v>
      </c>
      <c r="H24" s="59">
        <f t="shared" ref="H24" si="15">SUM(H25:H39)</f>
        <v>91</v>
      </c>
      <c r="I24" s="59">
        <f>SUM(I25:I39)</f>
        <v>113</v>
      </c>
      <c r="J24" s="63">
        <f>SUM(J25:J39)</f>
        <v>10771</v>
      </c>
      <c r="K24" s="59">
        <f>SUM(K25:K39)</f>
        <v>563</v>
      </c>
      <c r="L24" s="57">
        <f>K24/$J24*100</f>
        <v>5.2269984216878651</v>
      </c>
      <c r="M24" s="59">
        <f>SUM(M25:M39)</f>
        <v>2145</v>
      </c>
      <c r="N24" s="57">
        <f>M24/$J24*100</f>
        <v>19.914585460959984</v>
      </c>
      <c r="O24" s="59">
        <f>SUM(O25:O39)</f>
        <v>444</v>
      </c>
      <c r="P24" s="57">
        <f>O24/$J24*100</f>
        <v>4.1221799275833257</v>
      </c>
      <c r="Q24" s="59">
        <f>SUM(Q25:Q39)</f>
        <v>2791</v>
      </c>
      <c r="R24" s="57">
        <f>Q24/$J24*100</f>
        <v>25.912171571813204</v>
      </c>
      <c r="S24" s="59">
        <f>SUM(S25:S39)</f>
        <v>141</v>
      </c>
      <c r="T24" s="57">
        <f>S24/$J24*100</f>
        <v>1.3090706526784885</v>
      </c>
      <c r="U24" s="59">
        <f>SUM(U25:U39)</f>
        <v>4687</v>
      </c>
      <c r="V24" s="57">
        <f>U24/$J24*100</f>
        <v>43.514993965277135</v>
      </c>
      <c r="AK24" s="15"/>
      <c r="AL24" s="15"/>
      <c r="AM24" s="15"/>
      <c r="AN24" s="15"/>
      <c r="AO24" s="15"/>
      <c r="AP24" s="15"/>
      <c r="AQ24" s="15"/>
      <c r="AR24" s="15"/>
    </row>
    <row r="25" spans="1:44" x14ac:dyDescent="0.25">
      <c r="A25" s="84" t="s">
        <v>88</v>
      </c>
      <c r="B25" s="84" t="s">
        <v>115</v>
      </c>
      <c r="C25" s="159">
        <f>DATA!C19</f>
        <v>1</v>
      </c>
      <c r="D25" s="84">
        <f>DATA!D19</f>
        <v>1291</v>
      </c>
      <c r="E25" s="84">
        <f>DATA!E19</f>
        <v>654</v>
      </c>
      <c r="F25" s="84">
        <f>DATA!F19</f>
        <v>637</v>
      </c>
      <c r="G25" s="104">
        <f t="shared" ref="G25:G39" si="16">E25/D25*100</f>
        <v>50.658404337722693</v>
      </c>
      <c r="H25" s="84">
        <f>DATA!H19</f>
        <v>10</v>
      </c>
      <c r="I25" s="84">
        <f>DATA!I19</f>
        <v>6</v>
      </c>
      <c r="J25" s="84">
        <f>DATA!J19</f>
        <v>638</v>
      </c>
      <c r="K25" s="15">
        <f>DATA!K19</f>
        <v>27</v>
      </c>
      <c r="L25" s="8">
        <f t="shared" ref="L25:L39" si="17">K25/J25*100</f>
        <v>4.2319749216300941</v>
      </c>
      <c r="M25" s="60">
        <f>DATA!L19</f>
        <v>50</v>
      </c>
      <c r="N25" s="8">
        <f t="shared" ref="N25:N39" si="18">M25/J25*100</f>
        <v>7.8369905956112857</v>
      </c>
      <c r="O25" s="60">
        <f>DATA!M19</f>
        <v>17</v>
      </c>
      <c r="P25" s="8">
        <f t="shared" ref="P25:P39" si="19">O25/J25*100</f>
        <v>2.6645768025078369</v>
      </c>
      <c r="Q25" s="60">
        <f>DATA!N19</f>
        <v>150</v>
      </c>
      <c r="R25" s="8">
        <f t="shared" ref="R25:R39" si="20">Q25/J25*100</f>
        <v>23.510971786833856</v>
      </c>
      <c r="S25" s="60">
        <f>DATA!O19</f>
        <v>10</v>
      </c>
      <c r="T25" s="8">
        <f t="shared" ref="T25:T39" si="21">S25/J25*100</f>
        <v>1.5673981191222568</v>
      </c>
      <c r="U25" s="60">
        <f>DATA!P19</f>
        <v>384</v>
      </c>
      <c r="V25" s="8">
        <f t="shared" ref="V25:V39" si="22">U25/J25*100</f>
        <v>60.188087774294672</v>
      </c>
      <c r="AK25" s="15"/>
      <c r="AL25" s="15"/>
      <c r="AM25" s="15"/>
      <c r="AN25" s="15"/>
      <c r="AO25" s="15"/>
      <c r="AP25" s="15"/>
      <c r="AQ25" s="15"/>
      <c r="AR25" s="15"/>
    </row>
    <row r="26" spans="1:44" x14ac:dyDescent="0.25">
      <c r="A26" s="84" t="s">
        <v>88</v>
      </c>
      <c r="B26" s="84" t="s">
        <v>115</v>
      </c>
      <c r="C26" s="159">
        <f>DATA!C20</f>
        <v>2</v>
      </c>
      <c r="D26" s="84">
        <f>DATA!D20</f>
        <v>1280</v>
      </c>
      <c r="E26" s="84">
        <f>DATA!E20</f>
        <v>726</v>
      </c>
      <c r="F26" s="84">
        <f>DATA!F20</f>
        <v>554</v>
      </c>
      <c r="G26" s="104">
        <f t="shared" si="16"/>
        <v>56.718749999999993</v>
      </c>
      <c r="H26" s="84">
        <f>DATA!H20</f>
        <v>3</v>
      </c>
      <c r="I26" s="84">
        <f>DATA!I20</f>
        <v>5</v>
      </c>
      <c r="J26" s="84">
        <f>DATA!J20</f>
        <v>718</v>
      </c>
      <c r="K26" s="15">
        <f>DATA!K20</f>
        <v>36</v>
      </c>
      <c r="L26" s="8">
        <f t="shared" si="17"/>
        <v>5.0139275766016711</v>
      </c>
      <c r="M26" s="60">
        <f>DATA!L20</f>
        <v>154</v>
      </c>
      <c r="N26" s="8">
        <f t="shared" si="18"/>
        <v>21.448467966573816</v>
      </c>
      <c r="O26" s="60">
        <f>DATA!M20</f>
        <v>36</v>
      </c>
      <c r="P26" s="8">
        <f t="shared" si="19"/>
        <v>5.0139275766016711</v>
      </c>
      <c r="Q26" s="60">
        <f>DATA!N20</f>
        <v>166</v>
      </c>
      <c r="R26" s="8">
        <f t="shared" si="20"/>
        <v>23.119777158774372</v>
      </c>
      <c r="S26" s="60">
        <f>DATA!O20</f>
        <v>9</v>
      </c>
      <c r="T26" s="8">
        <f t="shared" si="21"/>
        <v>1.2534818941504178</v>
      </c>
      <c r="U26" s="60">
        <f>DATA!P20</f>
        <v>317</v>
      </c>
      <c r="V26" s="8">
        <f t="shared" si="22"/>
        <v>44.15041782729805</v>
      </c>
      <c r="AK26" s="15"/>
      <c r="AL26" s="15"/>
      <c r="AM26" s="15"/>
      <c r="AN26" s="15"/>
      <c r="AO26" s="15"/>
      <c r="AP26" s="15"/>
      <c r="AQ26" s="15"/>
      <c r="AR26" s="15"/>
    </row>
    <row r="27" spans="1:44" x14ac:dyDescent="0.25">
      <c r="A27" s="84" t="s">
        <v>88</v>
      </c>
      <c r="B27" s="84" t="s">
        <v>115</v>
      </c>
      <c r="C27" s="159">
        <f>DATA!C21</f>
        <v>3</v>
      </c>
      <c r="D27" s="84">
        <f>DATA!D21</f>
        <v>1049</v>
      </c>
      <c r="E27" s="84">
        <f>DATA!E21</f>
        <v>579</v>
      </c>
      <c r="F27" s="84">
        <f>DATA!F21</f>
        <v>470</v>
      </c>
      <c r="G27" s="104">
        <f t="shared" si="16"/>
        <v>55.195424213536704</v>
      </c>
      <c r="H27" s="84">
        <f>DATA!H21</f>
        <v>7</v>
      </c>
      <c r="I27" s="84">
        <f>DATA!I21</f>
        <v>6</v>
      </c>
      <c r="J27" s="84">
        <f>DATA!J21</f>
        <v>566</v>
      </c>
      <c r="K27" s="15">
        <f>DATA!K21</f>
        <v>25</v>
      </c>
      <c r="L27" s="8">
        <f t="shared" si="17"/>
        <v>4.4169611307420498</v>
      </c>
      <c r="M27" s="60">
        <f>DATA!L21</f>
        <v>123</v>
      </c>
      <c r="N27" s="8">
        <f t="shared" si="18"/>
        <v>21.731448763250881</v>
      </c>
      <c r="O27" s="60">
        <f>DATA!M21</f>
        <v>31</v>
      </c>
      <c r="P27" s="8">
        <f t="shared" si="19"/>
        <v>5.4770318021201412</v>
      </c>
      <c r="Q27" s="60">
        <f>DATA!N21</f>
        <v>131</v>
      </c>
      <c r="R27" s="8">
        <f t="shared" si="20"/>
        <v>23.14487632508834</v>
      </c>
      <c r="S27" s="60">
        <f>DATA!O21</f>
        <v>12</v>
      </c>
      <c r="T27" s="8">
        <f t="shared" si="21"/>
        <v>2.1201413427561837</v>
      </c>
      <c r="U27" s="60">
        <f>DATA!P21</f>
        <v>244</v>
      </c>
      <c r="V27" s="8">
        <f t="shared" si="22"/>
        <v>43.109540636042404</v>
      </c>
      <c r="AK27" s="15"/>
      <c r="AL27" s="15"/>
      <c r="AM27" s="15"/>
      <c r="AN27" s="15"/>
      <c r="AO27" s="15"/>
      <c r="AP27" s="15"/>
      <c r="AQ27" s="15"/>
      <c r="AR27" s="15"/>
    </row>
    <row r="28" spans="1:44" x14ac:dyDescent="0.25">
      <c r="A28" s="84" t="s">
        <v>88</v>
      </c>
      <c r="B28" s="84" t="s">
        <v>115</v>
      </c>
      <c r="C28" s="159">
        <f>DATA!C22</f>
        <v>4</v>
      </c>
      <c r="D28" s="84">
        <f>DATA!D22</f>
        <v>1553</v>
      </c>
      <c r="E28" s="84">
        <f>DATA!E22</f>
        <v>857</v>
      </c>
      <c r="F28" s="84">
        <f>DATA!F22</f>
        <v>696</v>
      </c>
      <c r="G28" s="104">
        <f t="shared" si="16"/>
        <v>55.183515775917577</v>
      </c>
      <c r="H28" s="84">
        <f>DATA!H22</f>
        <v>0</v>
      </c>
      <c r="I28" s="84">
        <f>DATA!I22</f>
        <v>13</v>
      </c>
      <c r="J28" s="84">
        <f>DATA!J22</f>
        <v>844</v>
      </c>
      <c r="K28" s="15">
        <f>DATA!K22</f>
        <v>42</v>
      </c>
      <c r="L28" s="8">
        <f t="shared" si="17"/>
        <v>4.9763033175355451</v>
      </c>
      <c r="M28" s="60">
        <f>DATA!L22</f>
        <v>203</v>
      </c>
      <c r="N28" s="8">
        <f t="shared" si="18"/>
        <v>24.052132701421801</v>
      </c>
      <c r="O28" s="60">
        <f>DATA!M22</f>
        <v>52</v>
      </c>
      <c r="P28" s="8">
        <f t="shared" si="19"/>
        <v>6.1611374407582939</v>
      </c>
      <c r="Q28" s="60">
        <f>DATA!N22</f>
        <v>222</v>
      </c>
      <c r="R28" s="8">
        <f t="shared" si="20"/>
        <v>26.303317535545023</v>
      </c>
      <c r="S28" s="60">
        <f>DATA!O22</f>
        <v>15</v>
      </c>
      <c r="T28" s="8">
        <f t="shared" si="21"/>
        <v>1.7772511848341233</v>
      </c>
      <c r="U28" s="60">
        <f>DATA!P22</f>
        <v>310</v>
      </c>
      <c r="V28" s="8">
        <f t="shared" si="22"/>
        <v>36.729857819905213</v>
      </c>
      <c r="AK28" s="15"/>
      <c r="AL28" s="15"/>
      <c r="AM28" s="15"/>
      <c r="AN28" s="15"/>
      <c r="AO28" s="15"/>
      <c r="AP28" s="15"/>
      <c r="AQ28" s="15"/>
      <c r="AR28" s="15"/>
    </row>
    <row r="29" spans="1:44" x14ac:dyDescent="0.25">
      <c r="A29" s="84" t="s">
        <v>88</v>
      </c>
      <c r="B29" s="84" t="s">
        <v>115</v>
      </c>
      <c r="C29" s="159">
        <f>DATA!C23</f>
        <v>5</v>
      </c>
      <c r="D29" s="84">
        <f>DATA!D23</f>
        <v>1151</v>
      </c>
      <c r="E29" s="84">
        <f>DATA!E23</f>
        <v>658</v>
      </c>
      <c r="F29" s="84">
        <f>DATA!F23</f>
        <v>493</v>
      </c>
      <c r="G29" s="104">
        <f t="shared" si="16"/>
        <v>57.16768027801912</v>
      </c>
      <c r="H29" s="84">
        <f>DATA!H23</f>
        <v>6</v>
      </c>
      <c r="I29" s="84">
        <f>DATA!I23</f>
        <v>7</v>
      </c>
      <c r="J29" s="84">
        <f>DATA!J23</f>
        <v>645</v>
      </c>
      <c r="K29" s="15">
        <f>DATA!K23</f>
        <v>30</v>
      </c>
      <c r="L29" s="8">
        <f t="shared" si="17"/>
        <v>4.6511627906976747</v>
      </c>
      <c r="M29" s="60">
        <f>DATA!L23</f>
        <v>135</v>
      </c>
      <c r="N29" s="8">
        <f t="shared" si="18"/>
        <v>20.930232558139537</v>
      </c>
      <c r="O29" s="60">
        <f>DATA!M23</f>
        <v>23</v>
      </c>
      <c r="P29" s="8">
        <f t="shared" si="19"/>
        <v>3.5658914728682172</v>
      </c>
      <c r="Q29" s="60">
        <f>DATA!N23</f>
        <v>204</v>
      </c>
      <c r="R29" s="8">
        <f t="shared" si="20"/>
        <v>31.627906976744185</v>
      </c>
      <c r="S29" s="60">
        <f>DATA!O23</f>
        <v>13</v>
      </c>
      <c r="T29" s="8">
        <f t="shared" si="21"/>
        <v>2.0155038759689923</v>
      </c>
      <c r="U29" s="60">
        <f>DATA!P23</f>
        <v>240</v>
      </c>
      <c r="V29" s="8">
        <f t="shared" si="22"/>
        <v>37.209302325581397</v>
      </c>
      <c r="AK29" s="15"/>
      <c r="AL29" s="15"/>
      <c r="AM29" s="15"/>
      <c r="AN29" s="15"/>
      <c r="AO29" s="15"/>
      <c r="AP29" s="15"/>
      <c r="AQ29" s="15"/>
      <c r="AR29" s="15"/>
    </row>
    <row r="30" spans="1:44" x14ac:dyDescent="0.25">
      <c r="A30" s="84" t="s">
        <v>88</v>
      </c>
      <c r="B30" s="84" t="s">
        <v>115</v>
      </c>
      <c r="C30" s="159">
        <f>DATA!C24</f>
        <v>6</v>
      </c>
      <c r="D30" s="84">
        <f>DATA!D24</f>
        <v>1325</v>
      </c>
      <c r="E30" s="84">
        <f>DATA!E24</f>
        <v>794</v>
      </c>
      <c r="F30" s="84">
        <f>DATA!F24</f>
        <v>531</v>
      </c>
      <c r="G30" s="104">
        <f t="shared" si="16"/>
        <v>59.924528301886795</v>
      </c>
      <c r="H30" s="84">
        <f>DATA!H24</f>
        <v>8</v>
      </c>
      <c r="I30" s="84">
        <f>DATA!I24</f>
        <v>10</v>
      </c>
      <c r="J30" s="84">
        <f>DATA!J24</f>
        <v>776</v>
      </c>
      <c r="K30" s="15">
        <f>DATA!K24</f>
        <v>35</v>
      </c>
      <c r="L30" s="8">
        <f t="shared" si="17"/>
        <v>4.5103092783505154</v>
      </c>
      <c r="M30" s="60">
        <f>DATA!L24</f>
        <v>193</v>
      </c>
      <c r="N30" s="8">
        <f t="shared" si="18"/>
        <v>24.871134020618555</v>
      </c>
      <c r="O30" s="60">
        <f>DATA!M24</f>
        <v>18</v>
      </c>
      <c r="P30" s="8">
        <f t="shared" si="19"/>
        <v>2.3195876288659796</v>
      </c>
      <c r="Q30" s="60">
        <f>DATA!N24</f>
        <v>179</v>
      </c>
      <c r="R30" s="8">
        <f t="shared" si="20"/>
        <v>23.067010309278352</v>
      </c>
      <c r="S30" s="60">
        <f>DATA!O24</f>
        <v>7</v>
      </c>
      <c r="T30" s="8">
        <f t="shared" si="21"/>
        <v>0.902061855670103</v>
      </c>
      <c r="U30" s="60">
        <f>DATA!P24</f>
        <v>344</v>
      </c>
      <c r="V30" s="8">
        <f t="shared" si="22"/>
        <v>44.329896907216494</v>
      </c>
      <c r="AK30" s="15"/>
      <c r="AL30" s="15"/>
      <c r="AM30" s="15"/>
      <c r="AN30" s="15"/>
      <c r="AO30" s="15"/>
      <c r="AP30" s="15"/>
      <c r="AQ30" s="15"/>
      <c r="AR30" s="15"/>
    </row>
    <row r="31" spans="1:44" x14ac:dyDescent="0.25">
      <c r="A31" s="84" t="s">
        <v>88</v>
      </c>
      <c r="B31" s="84" t="s">
        <v>115</v>
      </c>
      <c r="C31" s="159">
        <f>DATA!C25</f>
        <v>7</v>
      </c>
      <c r="D31" s="84">
        <f>DATA!D25</f>
        <v>1300</v>
      </c>
      <c r="E31" s="84">
        <f>DATA!E25</f>
        <v>806</v>
      </c>
      <c r="F31" s="84">
        <f>DATA!F25</f>
        <v>494</v>
      </c>
      <c r="G31" s="104">
        <f t="shared" si="16"/>
        <v>62</v>
      </c>
      <c r="H31" s="84">
        <f>DATA!H25</f>
        <v>11</v>
      </c>
      <c r="I31" s="84">
        <f>DATA!I25</f>
        <v>10</v>
      </c>
      <c r="J31" s="84">
        <f>DATA!J25</f>
        <v>785</v>
      </c>
      <c r="K31" s="15">
        <f>DATA!K25</f>
        <v>34</v>
      </c>
      <c r="L31" s="8">
        <f t="shared" si="17"/>
        <v>4.3312101910828025</v>
      </c>
      <c r="M31" s="60">
        <f>DATA!L25</f>
        <v>219</v>
      </c>
      <c r="N31" s="8">
        <f t="shared" si="18"/>
        <v>27.898089171974522</v>
      </c>
      <c r="O31" s="60">
        <f>DATA!M25</f>
        <v>10</v>
      </c>
      <c r="P31" s="8">
        <f t="shared" si="19"/>
        <v>1.2738853503184715</v>
      </c>
      <c r="Q31" s="60">
        <f>DATA!N25</f>
        <v>216</v>
      </c>
      <c r="R31" s="8">
        <f t="shared" si="20"/>
        <v>27.515923566878982</v>
      </c>
      <c r="S31" s="60">
        <f>DATA!O25</f>
        <v>3</v>
      </c>
      <c r="T31" s="8">
        <f t="shared" si="21"/>
        <v>0.38216560509554143</v>
      </c>
      <c r="U31" s="60">
        <f>DATA!P25</f>
        <v>303</v>
      </c>
      <c r="V31" s="8">
        <f t="shared" si="22"/>
        <v>38.598726114649686</v>
      </c>
      <c r="AK31" s="15"/>
      <c r="AL31" s="15"/>
      <c r="AM31" s="15"/>
      <c r="AN31" s="15"/>
      <c r="AO31" s="15"/>
      <c r="AP31" s="15"/>
      <c r="AQ31" s="15"/>
      <c r="AR31" s="15"/>
    </row>
    <row r="32" spans="1:44" x14ac:dyDescent="0.25">
      <c r="A32" s="84" t="s">
        <v>88</v>
      </c>
      <c r="B32" s="84" t="s">
        <v>115</v>
      </c>
      <c r="C32" s="159">
        <f>DATA!C26</f>
        <v>8</v>
      </c>
      <c r="D32" s="84">
        <f>DATA!D26</f>
        <v>1085</v>
      </c>
      <c r="E32" s="84">
        <f>DATA!E26</f>
        <v>628</v>
      </c>
      <c r="F32" s="84">
        <f>DATA!F26</f>
        <v>457</v>
      </c>
      <c r="G32" s="104">
        <f t="shared" si="16"/>
        <v>57.880184331797238</v>
      </c>
      <c r="H32" s="84">
        <f>DATA!H26</f>
        <v>9</v>
      </c>
      <c r="I32" s="84">
        <f>DATA!I26</f>
        <v>8</v>
      </c>
      <c r="J32" s="84">
        <f>DATA!J26</f>
        <v>611</v>
      </c>
      <c r="K32" s="15">
        <f>DATA!K26</f>
        <v>46</v>
      </c>
      <c r="L32" s="8">
        <f t="shared" si="17"/>
        <v>7.5286415711947621</v>
      </c>
      <c r="M32" s="60">
        <f>DATA!L26</f>
        <v>151</v>
      </c>
      <c r="N32" s="8">
        <f t="shared" si="18"/>
        <v>24.713584288052374</v>
      </c>
      <c r="O32" s="60">
        <f>DATA!M26</f>
        <v>17</v>
      </c>
      <c r="P32" s="8">
        <f t="shared" si="19"/>
        <v>2.7823240589198037</v>
      </c>
      <c r="Q32" s="60">
        <f>DATA!N26</f>
        <v>169</v>
      </c>
      <c r="R32" s="8">
        <f t="shared" si="20"/>
        <v>27.659574468085108</v>
      </c>
      <c r="S32" s="60">
        <f>DATA!O26</f>
        <v>5</v>
      </c>
      <c r="T32" s="8">
        <f t="shared" si="21"/>
        <v>0.81833060556464821</v>
      </c>
      <c r="U32" s="60">
        <f>DATA!P26</f>
        <v>223</v>
      </c>
      <c r="V32" s="8">
        <f t="shared" si="22"/>
        <v>36.497545008183309</v>
      </c>
      <c r="AK32" s="15"/>
      <c r="AL32" s="15"/>
      <c r="AM32" s="15"/>
      <c r="AN32" s="15"/>
      <c r="AO32" s="15"/>
      <c r="AP32" s="15"/>
      <c r="AQ32" s="15"/>
      <c r="AR32" s="15"/>
    </row>
    <row r="33" spans="1:44" x14ac:dyDescent="0.25">
      <c r="A33" s="84" t="s">
        <v>88</v>
      </c>
      <c r="B33" s="84" t="s">
        <v>115</v>
      </c>
      <c r="C33" s="159">
        <f>DATA!C27</f>
        <v>9</v>
      </c>
      <c r="D33" s="84">
        <f>DATA!D27</f>
        <v>1150</v>
      </c>
      <c r="E33" s="84">
        <f>DATA!E27</f>
        <v>686</v>
      </c>
      <c r="F33" s="84">
        <f>DATA!F27</f>
        <v>464</v>
      </c>
      <c r="G33" s="104">
        <f t="shared" si="16"/>
        <v>59.652173913043484</v>
      </c>
      <c r="H33" s="84">
        <f>DATA!H27</f>
        <v>6</v>
      </c>
      <c r="I33" s="84">
        <f>DATA!I27</f>
        <v>5</v>
      </c>
      <c r="J33" s="84">
        <f>DATA!J27</f>
        <v>675</v>
      </c>
      <c r="K33" s="15">
        <f>DATA!K27</f>
        <v>21</v>
      </c>
      <c r="L33" s="8">
        <f t="shared" si="17"/>
        <v>3.1111111111111112</v>
      </c>
      <c r="M33" s="60">
        <f>DATA!L27</f>
        <v>100</v>
      </c>
      <c r="N33" s="8">
        <f t="shared" si="18"/>
        <v>14.814814814814813</v>
      </c>
      <c r="O33" s="60">
        <f>DATA!M27</f>
        <v>11</v>
      </c>
      <c r="P33" s="8">
        <f t="shared" si="19"/>
        <v>1.6296296296296295</v>
      </c>
      <c r="Q33" s="60">
        <f>DATA!N27</f>
        <v>301</v>
      </c>
      <c r="R33" s="8">
        <f t="shared" si="20"/>
        <v>44.592592592592595</v>
      </c>
      <c r="S33" s="60">
        <f>DATA!O27</f>
        <v>1</v>
      </c>
      <c r="T33" s="8">
        <f t="shared" si="21"/>
        <v>0.14814814814814814</v>
      </c>
      <c r="U33" s="60">
        <f>DATA!P27</f>
        <v>241</v>
      </c>
      <c r="V33" s="8">
        <f t="shared" si="22"/>
        <v>35.703703703703702</v>
      </c>
      <c r="AK33" s="15"/>
      <c r="AL33" s="15"/>
      <c r="AM33" s="15"/>
      <c r="AN33" s="15"/>
      <c r="AO33" s="15"/>
      <c r="AP33" s="15"/>
      <c r="AQ33" s="15"/>
      <c r="AR33" s="15"/>
    </row>
    <row r="34" spans="1:44" x14ac:dyDescent="0.25">
      <c r="A34" s="84" t="s">
        <v>88</v>
      </c>
      <c r="B34" s="84" t="s">
        <v>115</v>
      </c>
      <c r="C34" s="159">
        <f>DATA!C28</f>
        <v>10</v>
      </c>
      <c r="D34" s="84">
        <f>DATA!D28</f>
        <v>1489</v>
      </c>
      <c r="E34" s="84">
        <f>DATA!E28</f>
        <v>843</v>
      </c>
      <c r="F34" s="84">
        <f>DATA!F28</f>
        <v>646</v>
      </c>
      <c r="G34" s="104">
        <f t="shared" si="16"/>
        <v>56.615177971793152</v>
      </c>
      <c r="H34" s="84">
        <f>DATA!H28</f>
        <v>2</v>
      </c>
      <c r="I34" s="84">
        <f>DATA!I28</f>
        <v>9</v>
      </c>
      <c r="J34" s="84">
        <f>DATA!J28</f>
        <v>832</v>
      </c>
      <c r="K34" s="15">
        <f>DATA!K28</f>
        <v>40</v>
      </c>
      <c r="L34" s="8">
        <f t="shared" si="17"/>
        <v>4.8076923076923084</v>
      </c>
      <c r="M34" s="60">
        <f>DATA!L28</f>
        <v>158</v>
      </c>
      <c r="N34" s="8">
        <f t="shared" si="18"/>
        <v>18.990384615384613</v>
      </c>
      <c r="O34" s="60">
        <f>DATA!M28</f>
        <v>46</v>
      </c>
      <c r="P34" s="8">
        <f t="shared" si="19"/>
        <v>5.5288461538461533</v>
      </c>
      <c r="Q34" s="60">
        <f>DATA!N28</f>
        <v>210</v>
      </c>
      <c r="R34" s="8">
        <f t="shared" si="20"/>
        <v>25.240384615384613</v>
      </c>
      <c r="S34" s="60">
        <f>DATA!O28</f>
        <v>13</v>
      </c>
      <c r="T34" s="8">
        <f t="shared" si="21"/>
        <v>1.5625</v>
      </c>
      <c r="U34" s="60">
        <f>DATA!P28</f>
        <v>365</v>
      </c>
      <c r="V34" s="8">
        <f t="shared" si="22"/>
        <v>43.870192307692307</v>
      </c>
      <c r="AK34" s="15"/>
      <c r="AL34" s="15"/>
      <c r="AM34" s="15"/>
      <c r="AN34" s="15"/>
      <c r="AO34" s="15"/>
      <c r="AP34" s="15"/>
      <c r="AQ34" s="15"/>
      <c r="AR34" s="15"/>
    </row>
    <row r="35" spans="1:44" x14ac:dyDescent="0.25">
      <c r="A35" s="84" t="s">
        <v>88</v>
      </c>
      <c r="B35" s="84" t="s">
        <v>115</v>
      </c>
      <c r="C35" s="159">
        <f>DATA!C29</f>
        <v>11</v>
      </c>
      <c r="D35" s="84">
        <f>DATA!D29</f>
        <v>1450</v>
      </c>
      <c r="E35" s="84">
        <f>DATA!E29</f>
        <v>873</v>
      </c>
      <c r="F35" s="84">
        <f>DATA!F29</f>
        <v>577</v>
      </c>
      <c r="G35" s="104">
        <f t="shared" si="16"/>
        <v>60.206896551724142</v>
      </c>
      <c r="H35" s="84">
        <f>DATA!H29</f>
        <v>5</v>
      </c>
      <c r="I35" s="84">
        <f>DATA!I29</f>
        <v>8</v>
      </c>
      <c r="J35" s="84">
        <f>DATA!J29</f>
        <v>860</v>
      </c>
      <c r="K35" s="15">
        <f>DATA!K29</f>
        <v>51</v>
      </c>
      <c r="L35" s="8">
        <f t="shared" si="17"/>
        <v>5.9302325581395348</v>
      </c>
      <c r="M35" s="60">
        <f>DATA!L29</f>
        <v>167</v>
      </c>
      <c r="N35" s="8">
        <f t="shared" si="18"/>
        <v>19.418604651162791</v>
      </c>
      <c r="O35" s="60">
        <f>DATA!M29</f>
        <v>24</v>
      </c>
      <c r="P35" s="8">
        <f t="shared" si="19"/>
        <v>2.7906976744186047</v>
      </c>
      <c r="Q35" s="60">
        <f>DATA!N29</f>
        <v>269</v>
      </c>
      <c r="R35" s="8">
        <f t="shared" si="20"/>
        <v>31.279069767441857</v>
      </c>
      <c r="S35" s="60">
        <f>DATA!O29</f>
        <v>10</v>
      </c>
      <c r="T35" s="8">
        <f t="shared" si="21"/>
        <v>1.1627906976744187</v>
      </c>
      <c r="U35" s="60">
        <f>DATA!P29</f>
        <v>339</v>
      </c>
      <c r="V35" s="8">
        <f t="shared" si="22"/>
        <v>39.418604651162795</v>
      </c>
      <c r="AK35" s="15"/>
      <c r="AL35" s="15"/>
      <c r="AM35" s="15"/>
      <c r="AN35" s="15"/>
      <c r="AO35" s="15"/>
      <c r="AP35" s="15"/>
      <c r="AQ35" s="15"/>
      <c r="AR35" s="15"/>
    </row>
    <row r="36" spans="1:44" x14ac:dyDescent="0.25">
      <c r="A36" s="84" t="s">
        <v>88</v>
      </c>
      <c r="B36" s="84" t="s">
        <v>115</v>
      </c>
      <c r="C36" s="159">
        <f>DATA!C30</f>
        <v>12</v>
      </c>
      <c r="D36" s="84">
        <f>DATA!D30</f>
        <v>1514</v>
      </c>
      <c r="E36" s="84">
        <f>DATA!E30</f>
        <v>710</v>
      </c>
      <c r="F36" s="84">
        <f>DATA!F30</f>
        <v>804</v>
      </c>
      <c r="G36" s="104">
        <f t="shared" si="16"/>
        <v>46.895640686922064</v>
      </c>
      <c r="H36" s="84">
        <f>DATA!H30</f>
        <v>0</v>
      </c>
      <c r="I36" s="84">
        <f>DATA!I30</f>
        <v>7</v>
      </c>
      <c r="J36" s="84">
        <f>DATA!J30</f>
        <v>703</v>
      </c>
      <c r="K36" s="15">
        <f>DATA!K30</f>
        <v>42</v>
      </c>
      <c r="L36" s="8">
        <f t="shared" si="17"/>
        <v>5.9743954480796582</v>
      </c>
      <c r="M36" s="60">
        <f>DATA!L30</f>
        <v>86</v>
      </c>
      <c r="N36" s="8">
        <f t="shared" si="18"/>
        <v>12.233285917496444</v>
      </c>
      <c r="O36" s="60">
        <f>DATA!M30</f>
        <v>32</v>
      </c>
      <c r="P36" s="8">
        <f t="shared" si="19"/>
        <v>4.5519203413940259</v>
      </c>
      <c r="Q36" s="60">
        <f>DATA!N30</f>
        <v>139</v>
      </c>
      <c r="R36" s="8">
        <f t="shared" si="20"/>
        <v>19.7724039829303</v>
      </c>
      <c r="S36" s="60">
        <f>DATA!O30</f>
        <v>13</v>
      </c>
      <c r="T36" s="8">
        <f t="shared" si="21"/>
        <v>1.8492176386913231</v>
      </c>
      <c r="U36" s="60">
        <f>DATA!P30</f>
        <v>391</v>
      </c>
      <c r="V36" s="8">
        <f t="shared" si="22"/>
        <v>55.618776671408256</v>
      </c>
      <c r="AK36" s="15"/>
      <c r="AL36" s="15"/>
      <c r="AM36" s="15"/>
      <c r="AN36" s="15"/>
      <c r="AO36" s="15"/>
      <c r="AP36" s="15"/>
      <c r="AQ36" s="15"/>
      <c r="AR36" s="15"/>
    </row>
    <row r="37" spans="1:44" x14ac:dyDescent="0.25">
      <c r="A37" s="84" t="s">
        <v>88</v>
      </c>
      <c r="B37" s="84" t="s">
        <v>115</v>
      </c>
      <c r="C37" s="159">
        <f>DATA!C31</f>
        <v>13</v>
      </c>
      <c r="D37" s="84">
        <f>DATA!D31</f>
        <v>1059</v>
      </c>
      <c r="E37" s="84">
        <f>DATA!E31</f>
        <v>540</v>
      </c>
      <c r="F37" s="84">
        <f>DATA!F31</f>
        <v>519</v>
      </c>
      <c r="G37" s="104">
        <f t="shared" si="16"/>
        <v>50.991501416430594</v>
      </c>
      <c r="H37" s="84">
        <f>DATA!H31</f>
        <v>10</v>
      </c>
      <c r="I37" s="84">
        <f>DATA!I31</f>
        <v>8</v>
      </c>
      <c r="J37" s="84">
        <f>DATA!J31</f>
        <v>522</v>
      </c>
      <c r="K37" s="15">
        <f>DATA!K31</f>
        <v>32</v>
      </c>
      <c r="L37" s="8">
        <f t="shared" si="17"/>
        <v>6.1302681992337158</v>
      </c>
      <c r="M37" s="60">
        <f>DATA!L31</f>
        <v>75</v>
      </c>
      <c r="N37" s="8">
        <f t="shared" si="18"/>
        <v>14.367816091954023</v>
      </c>
      <c r="O37" s="60">
        <f>DATA!M31</f>
        <v>21</v>
      </c>
      <c r="P37" s="8">
        <f t="shared" si="19"/>
        <v>4.0229885057471266</v>
      </c>
      <c r="Q37" s="60">
        <f>DATA!N31</f>
        <v>79</v>
      </c>
      <c r="R37" s="8">
        <f t="shared" si="20"/>
        <v>15.134099616858238</v>
      </c>
      <c r="S37" s="60">
        <f>DATA!O31</f>
        <v>6</v>
      </c>
      <c r="T37" s="8">
        <f t="shared" si="21"/>
        <v>1.1494252873563218</v>
      </c>
      <c r="U37" s="60">
        <f>DATA!P31</f>
        <v>309</v>
      </c>
      <c r="V37" s="8">
        <f t="shared" si="22"/>
        <v>59.195402298850574</v>
      </c>
      <c r="AK37" s="15"/>
      <c r="AL37" s="15"/>
      <c r="AM37" s="15"/>
      <c r="AN37" s="15"/>
      <c r="AO37" s="15"/>
      <c r="AP37" s="15"/>
      <c r="AQ37" s="15"/>
      <c r="AR37" s="15"/>
    </row>
    <row r="38" spans="1:44" x14ac:dyDescent="0.25">
      <c r="A38" s="84" t="s">
        <v>88</v>
      </c>
      <c r="B38" s="84" t="s">
        <v>115</v>
      </c>
      <c r="C38" s="159">
        <f>DATA!C32</f>
        <v>14</v>
      </c>
      <c r="D38" s="84">
        <f>DATA!D32</f>
        <v>1481</v>
      </c>
      <c r="E38" s="84">
        <f>DATA!E32</f>
        <v>812</v>
      </c>
      <c r="F38" s="84">
        <f>DATA!F32</f>
        <v>669</v>
      </c>
      <c r="G38" s="104">
        <f t="shared" si="16"/>
        <v>54.827819041188384</v>
      </c>
      <c r="H38" s="84">
        <f>DATA!H32</f>
        <v>8</v>
      </c>
      <c r="I38" s="84">
        <f>DATA!I32</f>
        <v>4</v>
      </c>
      <c r="J38" s="84">
        <f>DATA!J32</f>
        <v>800</v>
      </c>
      <c r="K38" s="15">
        <f>DATA!K32</f>
        <v>66</v>
      </c>
      <c r="L38" s="8">
        <f t="shared" si="17"/>
        <v>8.25</v>
      </c>
      <c r="M38" s="60">
        <f>DATA!L32</f>
        <v>138</v>
      </c>
      <c r="N38" s="8">
        <f t="shared" si="18"/>
        <v>17.25</v>
      </c>
      <c r="O38" s="60">
        <f>DATA!M32</f>
        <v>62</v>
      </c>
      <c r="P38" s="8">
        <f t="shared" si="19"/>
        <v>7.75</v>
      </c>
      <c r="Q38" s="60">
        <f>DATA!N32</f>
        <v>158</v>
      </c>
      <c r="R38" s="8">
        <f t="shared" si="20"/>
        <v>19.75</v>
      </c>
      <c r="S38" s="60">
        <f>DATA!O32</f>
        <v>14</v>
      </c>
      <c r="T38" s="8">
        <f t="shared" si="21"/>
        <v>1.7500000000000002</v>
      </c>
      <c r="U38" s="60">
        <f>DATA!P32</f>
        <v>362</v>
      </c>
      <c r="V38" s="8">
        <f t="shared" si="22"/>
        <v>45.25</v>
      </c>
      <c r="AK38" s="15"/>
      <c r="AL38" s="15"/>
      <c r="AM38" s="15"/>
      <c r="AN38" s="15"/>
      <c r="AO38" s="15"/>
      <c r="AP38" s="15"/>
      <c r="AQ38" s="15"/>
      <c r="AR38" s="15"/>
    </row>
    <row r="39" spans="1:44" x14ac:dyDescent="0.25">
      <c r="A39" s="84" t="s">
        <v>88</v>
      </c>
      <c r="B39" s="84" t="s">
        <v>115</v>
      </c>
      <c r="C39" s="159">
        <f>DATA!C33</f>
        <v>15</v>
      </c>
      <c r="D39" s="84">
        <f>DATA!D33</f>
        <v>1499</v>
      </c>
      <c r="E39" s="84">
        <f>DATA!E33</f>
        <v>809</v>
      </c>
      <c r="F39" s="84">
        <f>DATA!F33</f>
        <v>690</v>
      </c>
      <c r="G39" s="104">
        <f t="shared" si="16"/>
        <v>53.969312875250161</v>
      </c>
      <c r="H39" s="84">
        <f>DATA!H33</f>
        <v>6</v>
      </c>
      <c r="I39" s="84">
        <f>DATA!I33</f>
        <v>7</v>
      </c>
      <c r="J39" s="84">
        <f>DATA!J33</f>
        <v>796</v>
      </c>
      <c r="K39" s="15">
        <f>DATA!K33</f>
        <v>36</v>
      </c>
      <c r="L39" s="8">
        <f t="shared" si="17"/>
        <v>4.5226130653266337</v>
      </c>
      <c r="M39" s="60">
        <f>DATA!L33</f>
        <v>193</v>
      </c>
      <c r="N39" s="8">
        <f t="shared" si="18"/>
        <v>24.246231155778894</v>
      </c>
      <c r="O39" s="60">
        <f>DATA!M33</f>
        <v>44</v>
      </c>
      <c r="P39" s="8">
        <f t="shared" si="19"/>
        <v>5.5276381909547743</v>
      </c>
      <c r="Q39" s="60">
        <f>DATA!N33</f>
        <v>198</v>
      </c>
      <c r="R39" s="8">
        <f t="shared" si="20"/>
        <v>24.874371859296481</v>
      </c>
      <c r="S39" s="60">
        <f>DATA!O33</f>
        <v>10</v>
      </c>
      <c r="T39" s="8">
        <f t="shared" si="21"/>
        <v>1.256281407035176</v>
      </c>
      <c r="U39" s="60">
        <f>DATA!P33</f>
        <v>315</v>
      </c>
      <c r="V39" s="8">
        <f t="shared" si="22"/>
        <v>39.572864321608044</v>
      </c>
      <c r="AK39" s="15"/>
      <c r="AL39" s="15"/>
      <c r="AM39" s="15"/>
      <c r="AN39" s="15"/>
      <c r="AO39" s="15"/>
      <c r="AP39" s="15"/>
      <c r="AQ39" s="15"/>
      <c r="AR39" s="15"/>
    </row>
    <row r="40" spans="1:44" x14ac:dyDescent="0.25">
      <c r="A40" s="11" t="s">
        <v>88</v>
      </c>
      <c r="B40" s="11" t="s">
        <v>27</v>
      </c>
      <c r="C40" s="26"/>
      <c r="D40" s="59">
        <f>SUM(D41:D50)</f>
        <v>11229</v>
      </c>
      <c r="E40" s="59">
        <f>SUM(E41:E50)</f>
        <v>6544</v>
      </c>
      <c r="F40" s="59">
        <f>D40-E40</f>
        <v>4685</v>
      </c>
      <c r="G40" s="13">
        <f>E40/D40*100</f>
        <v>58.2776738801318</v>
      </c>
      <c r="H40" s="59">
        <f t="shared" ref="H40" si="23">SUM(H41:H50)</f>
        <v>85</v>
      </c>
      <c r="I40" s="59">
        <f>SUM(I41:I50)</f>
        <v>47</v>
      </c>
      <c r="J40" s="63">
        <f>SUM(J41:J50)</f>
        <v>6412</v>
      </c>
      <c r="K40" s="59">
        <f>SUM(K41:K50)</f>
        <v>258</v>
      </c>
      <c r="L40" s="57">
        <f>K40/$J40*100</f>
        <v>4.0237055520898322</v>
      </c>
      <c r="M40" s="59">
        <f>SUM(M41:M50)</f>
        <v>668</v>
      </c>
      <c r="N40" s="57">
        <f>M40/$J40*100</f>
        <v>10.41796631316282</v>
      </c>
      <c r="O40" s="59">
        <f>SUM(O41:O50)</f>
        <v>182</v>
      </c>
      <c r="P40" s="57">
        <f>O40/$J40*100</f>
        <v>2.8384279475982535</v>
      </c>
      <c r="Q40" s="59">
        <f>SUM(Q41:Q50)</f>
        <v>1899</v>
      </c>
      <c r="R40" s="57">
        <f>Q40/$J40*100</f>
        <v>29.616344354335624</v>
      </c>
      <c r="S40" s="59">
        <f>SUM(S41:S50)</f>
        <v>69</v>
      </c>
      <c r="T40" s="57">
        <f>S40/$J40*100</f>
        <v>1.0761072988147224</v>
      </c>
      <c r="U40" s="59">
        <f>SUM(U41:U50)</f>
        <v>3336</v>
      </c>
      <c r="V40" s="57">
        <f>U40/$J40*100</f>
        <v>52.027448533998758</v>
      </c>
      <c r="AK40" s="15"/>
      <c r="AL40" s="15"/>
      <c r="AM40" s="15"/>
      <c r="AN40" s="15"/>
      <c r="AO40" s="15"/>
      <c r="AP40" s="15"/>
      <c r="AQ40" s="15"/>
      <c r="AR40" s="15"/>
    </row>
    <row r="41" spans="1:44" x14ac:dyDescent="0.25">
      <c r="A41" s="84" t="s">
        <v>88</v>
      </c>
      <c r="B41" s="84" t="s">
        <v>7</v>
      </c>
      <c r="C41" s="159">
        <f>DATA!C34</f>
        <v>1</v>
      </c>
      <c r="D41" s="84">
        <f>DATA!D34</f>
        <v>1181</v>
      </c>
      <c r="E41" s="84">
        <f>DATA!E34</f>
        <v>600</v>
      </c>
      <c r="F41" s="84">
        <f>DATA!F34</f>
        <v>581</v>
      </c>
      <c r="G41" s="104">
        <f t="shared" ref="G41:G50" si="24">E41/D41*100</f>
        <v>50.804403048264177</v>
      </c>
      <c r="H41" s="84">
        <f>DATA!H34</f>
        <v>2</v>
      </c>
      <c r="I41" s="84">
        <f>DATA!I34</f>
        <v>2</v>
      </c>
      <c r="J41" s="84">
        <f>DATA!J34</f>
        <v>596</v>
      </c>
      <c r="K41" s="15">
        <f>DATA!K34</f>
        <v>32</v>
      </c>
      <c r="L41" s="8">
        <f t="shared" ref="L41:L50" si="25">K41/J41*100</f>
        <v>5.3691275167785237</v>
      </c>
      <c r="M41" s="60">
        <f>DATA!L34</f>
        <v>47</v>
      </c>
      <c r="N41" s="8">
        <f t="shared" ref="N41:N50" si="26">M41/J41*100</f>
        <v>7.8859060402684564</v>
      </c>
      <c r="O41" s="60">
        <f>DATA!M34</f>
        <v>19</v>
      </c>
      <c r="P41" s="8">
        <f t="shared" ref="P41:P50" si="27">O41/J41*100</f>
        <v>3.1879194630872485</v>
      </c>
      <c r="Q41" s="60">
        <f>DATA!N34</f>
        <v>204</v>
      </c>
      <c r="R41" s="8">
        <f t="shared" ref="R41:R50" si="28">Q41/J41*100</f>
        <v>34.228187919463089</v>
      </c>
      <c r="S41" s="60">
        <f>DATA!O34</f>
        <v>9</v>
      </c>
      <c r="T41" s="8">
        <f t="shared" ref="T41:T50" si="29">S41/J41*100</f>
        <v>1.5100671140939599</v>
      </c>
      <c r="U41" s="60">
        <f>DATA!P34</f>
        <v>285</v>
      </c>
      <c r="V41" s="8">
        <f t="shared" ref="V41:V50" si="30">U41/J41*100</f>
        <v>47.818791946308728</v>
      </c>
      <c r="AK41" s="15"/>
      <c r="AL41" s="15"/>
      <c r="AM41" s="15"/>
      <c r="AN41" s="15"/>
      <c r="AO41" s="15"/>
      <c r="AP41" s="15"/>
      <c r="AQ41" s="15"/>
      <c r="AR41" s="15"/>
    </row>
    <row r="42" spans="1:44" x14ac:dyDescent="0.25">
      <c r="A42" s="84" t="s">
        <v>88</v>
      </c>
      <c r="B42" s="84" t="s">
        <v>7</v>
      </c>
      <c r="C42" s="159">
        <f>DATA!C35</f>
        <v>2</v>
      </c>
      <c r="D42" s="84">
        <f>DATA!D35</f>
        <v>1064</v>
      </c>
      <c r="E42" s="84">
        <f>DATA!E35</f>
        <v>657</v>
      </c>
      <c r="F42" s="84">
        <f>DATA!F35</f>
        <v>407</v>
      </c>
      <c r="G42" s="104">
        <f t="shared" si="24"/>
        <v>61.748120300751872</v>
      </c>
      <c r="H42" s="84">
        <f>DATA!H35</f>
        <v>10</v>
      </c>
      <c r="I42" s="84">
        <f>DATA!I35</f>
        <v>5</v>
      </c>
      <c r="J42" s="84">
        <f>DATA!J35</f>
        <v>642</v>
      </c>
      <c r="K42" s="15">
        <f>DATA!K35</f>
        <v>17</v>
      </c>
      <c r="L42" s="8">
        <f t="shared" si="25"/>
        <v>2.64797507788162</v>
      </c>
      <c r="M42" s="60">
        <f>DATA!L35</f>
        <v>59</v>
      </c>
      <c r="N42" s="8">
        <f t="shared" si="26"/>
        <v>9.1900311526479754</v>
      </c>
      <c r="O42" s="60">
        <f>DATA!M35</f>
        <v>9</v>
      </c>
      <c r="P42" s="8">
        <f t="shared" si="27"/>
        <v>1.4018691588785046</v>
      </c>
      <c r="Q42" s="60">
        <f>DATA!N35</f>
        <v>279</v>
      </c>
      <c r="R42" s="8">
        <f t="shared" si="28"/>
        <v>43.457943925233643</v>
      </c>
      <c r="S42" s="60">
        <f>DATA!O35</f>
        <v>4</v>
      </c>
      <c r="T42" s="8">
        <f t="shared" si="29"/>
        <v>0.62305295950155759</v>
      </c>
      <c r="U42" s="60">
        <f>DATA!P35</f>
        <v>274</v>
      </c>
      <c r="V42" s="8">
        <f t="shared" si="30"/>
        <v>42.679127725856695</v>
      </c>
      <c r="AK42" s="15"/>
      <c r="AL42" s="15"/>
      <c r="AM42" s="15"/>
      <c r="AN42" s="15"/>
      <c r="AO42" s="15"/>
      <c r="AP42" s="15"/>
      <c r="AQ42" s="15"/>
      <c r="AR42" s="15"/>
    </row>
    <row r="43" spans="1:44" x14ac:dyDescent="0.25">
      <c r="A43" s="84" t="s">
        <v>88</v>
      </c>
      <c r="B43" s="84" t="s">
        <v>7</v>
      </c>
      <c r="C43" s="159">
        <f>DATA!C36</f>
        <v>3</v>
      </c>
      <c r="D43" s="84">
        <f>DATA!D36</f>
        <v>922</v>
      </c>
      <c r="E43" s="84">
        <f>DATA!E36</f>
        <v>535</v>
      </c>
      <c r="F43" s="84">
        <f>DATA!F36</f>
        <v>387</v>
      </c>
      <c r="G43" s="104">
        <f t="shared" si="24"/>
        <v>58.026030368763557</v>
      </c>
      <c r="H43" s="84">
        <f>DATA!H36</f>
        <v>13</v>
      </c>
      <c r="I43" s="84">
        <f>DATA!I36</f>
        <v>8</v>
      </c>
      <c r="J43" s="84">
        <f>DATA!J36</f>
        <v>514</v>
      </c>
      <c r="K43" s="15">
        <f>DATA!K36</f>
        <v>20</v>
      </c>
      <c r="L43" s="8">
        <f t="shared" si="25"/>
        <v>3.8910505836575875</v>
      </c>
      <c r="M43" s="60">
        <f>DATA!L36</f>
        <v>24</v>
      </c>
      <c r="N43" s="8">
        <f t="shared" si="26"/>
        <v>4.6692607003891053</v>
      </c>
      <c r="O43" s="60">
        <f>DATA!M36</f>
        <v>8</v>
      </c>
      <c r="P43" s="8">
        <f t="shared" si="27"/>
        <v>1.556420233463035</v>
      </c>
      <c r="Q43" s="60">
        <f>DATA!N36</f>
        <v>103</v>
      </c>
      <c r="R43" s="8">
        <f t="shared" si="28"/>
        <v>20.038910505836576</v>
      </c>
      <c r="S43" s="60">
        <f>DATA!O36</f>
        <v>16</v>
      </c>
      <c r="T43" s="8">
        <f t="shared" si="29"/>
        <v>3.1128404669260701</v>
      </c>
      <c r="U43" s="60">
        <f>DATA!P36</f>
        <v>343</v>
      </c>
      <c r="V43" s="8">
        <f t="shared" si="30"/>
        <v>66.731517509727624</v>
      </c>
      <c r="AK43" s="15"/>
      <c r="AL43" s="15"/>
      <c r="AM43" s="15"/>
      <c r="AN43" s="15"/>
      <c r="AO43" s="15"/>
      <c r="AP43" s="15"/>
      <c r="AQ43" s="15"/>
      <c r="AR43" s="15"/>
    </row>
    <row r="44" spans="1:44" x14ac:dyDescent="0.25">
      <c r="A44" s="84" t="s">
        <v>88</v>
      </c>
      <c r="B44" s="84" t="s">
        <v>7</v>
      </c>
      <c r="C44" s="159">
        <f>DATA!C37</f>
        <v>4</v>
      </c>
      <c r="D44" s="84">
        <f>DATA!D37</f>
        <v>1019</v>
      </c>
      <c r="E44" s="84">
        <f>DATA!E37</f>
        <v>603</v>
      </c>
      <c r="F44" s="84">
        <f>DATA!F37</f>
        <v>416</v>
      </c>
      <c r="G44" s="104">
        <f t="shared" si="24"/>
        <v>59.175662414131502</v>
      </c>
      <c r="H44" s="84">
        <f>DATA!H37</f>
        <v>5</v>
      </c>
      <c r="I44" s="84">
        <f>DATA!I37</f>
        <v>4</v>
      </c>
      <c r="J44" s="84">
        <f>DATA!J37</f>
        <v>594</v>
      </c>
      <c r="K44" s="15">
        <f>DATA!K37</f>
        <v>18</v>
      </c>
      <c r="L44" s="8">
        <f t="shared" si="25"/>
        <v>3.0303030303030303</v>
      </c>
      <c r="M44" s="60">
        <f>DATA!L37</f>
        <v>51</v>
      </c>
      <c r="N44" s="8">
        <f t="shared" si="26"/>
        <v>8.5858585858585847</v>
      </c>
      <c r="O44" s="60">
        <f>DATA!M37</f>
        <v>18</v>
      </c>
      <c r="P44" s="8">
        <f t="shared" si="27"/>
        <v>3.0303030303030303</v>
      </c>
      <c r="Q44" s="60">
        <f>DATA!N37</f>
        <v>159</v>
      </c>
      <c r="R44" s="8">
        <f t="shared" si="28"/>
        <v>26.767676767676768</v>
      </c>
      <c r="S44" s="60">
        <f>DATA!O37</f>
        <v>3</v>
      </c>
      <c r="T44" s="8">
        <f t="shared" si="29"/>
        <v>0.50505050505050508</v>
      </c>
      <c r="U44" s="60">
        <f>DATA!P37</f>
        <v>345</v>
      </c>
      <c r="V44" s="8">
        <f t="shared" si="30"/>
        <v>58.080808080808076</v>
      </c>
      <c r="AK44" s="15"/>
      <c r="AL44" s="15"/>
      <c r="AM44" s="15"/>
      <c r="AN44" s="15"/>
      <c r="AO44" s="15"/>
      <c r="AP44" s="15"/>
      <c r="AQ44" s="15"/>
      <c r="AR44" s="15"/>
    </row>
    <row r="45" spans="1:44" x14ac:dyDescent="0.25">
      <c r="A45" s="84" t="s">
        <v>88</v>
      </c>
      <c r="B45" s="84" t="s">
        <v>7</v>
      </c>
      <c r="C45" s="159">
        <f>DATA!C38</f>
        <v>5</v>
      </c>
      <c r="D45" s="84">
        <f>DATA!D38</f>
        <v>1220</v>
      </c>
      <c r="E45" s="84">
        <f>DATA!E38</f>
        <v>660</v>
      </c>
      <c r="F45" s="84">
        <f>DATA!F38</f>
        <v>560</v>
      </c>
      <c r="G45" s="104">
        <f t="shared" si="24"/>
        <v>54.098360655737707</v>
      </c>
      <c r="H45" s="84">
        <f>DATA!H38</f>
        <v>8</v>
      </c>
      <c r="I45" s="84">
        <f>DATA!I38</f>
        <v>6</v>
      </c>
      <c r="J45" s="84">
        <f>DATA!J38</f>
        <v>646</v>
      </c>
      <c r="K45" s="15">
        <f>DATA!K38</f>
        <v>37</v>
      </c>
      <c r="L45" s="8">
        <f t="shared" si="25"/>
        <v>5.7275541795665639</v>
      </c>
      <c r="M45" s="60">
        <f>DATA!L38</f>
        <v>68</v>
      </c>
      <c r="N45" s="8">
        <f t="shared" si="26"/>
        <v>10.526315789473683</v>
      </c>
      <c r="O45" s="60">
        <f>DATA!M38</f>
        <v>28</v>
      </c>
      <c r="P45" s="8">
        <f t="shared" si="27"/>
        <v>4.3343653250773997</v>
      </c>
      <c r="Q45" s="60">
        <f>DATA!N38</f>
        <v>137</v>
      </c>
      <c r="R45" s="8">
        <f t="shared" si="28"/>
        <v>21.207430340557277</v>
      </c>
      <c r="S45" s="60">
        <f>DATA!O38</f>
        <v>1</v>
      </c>
      <c r="T45" s="8">
        <f t="shared" si="29"/>
        <v>0.15479876160990713</v>
      </c>
      <c r="U45" s="60">
        <f>DATA!P38</f>
        <v>375</v>
      </c>
      <c r="V45" s="8">
        <f t="shared" si="30"/>
        <v>58.049535603715171</v>
      </c>
      <c r="AK45" s="15"/>
      <c r="AL45" s="15"/>
      <c r="AM45" s="15"/>
      <c r="AN45" s="15"/>
      <c r="AO45" s="15"/>
      <c r="AP45" s="15"/>
      <c r="AQ45" s="15"/>
      <c r="AR45" s="15"/>
    </row>
    <row r="46" spans="1:44" x14ac:dyDescent="0.25">
      <c r="A46" s="84" t="s">
        <v>88</v>
      </c>
      <c r="B46" s="84" t="s">
        <v>7</v>
      </c>
      <c r="C46" s="159">
        <f>DATA!C39</f>
        <v>6</v>
      </c>
      <c r="D46" s="84">
        <f>DATA!D39</f>
        <v>1216</v>
      </c>
      <c r="E46" s="84">
        <f>DATA!E39</f>
        <v>747</v>
      </c>
      <c r="F46" s="84">
        <f>DATA!F39</f>
        <v>469</v>
      </c>
      <c r="G46" s="104">
        <f t="shared" si="24"/>
        <v>61.430921052631582</v>
      </c>
      <c r="H46" s="84">
        <f>DATA!H39</f>
        <v>7</v>
      </c>
      <c r="I46" s="84">
        <f>DATA!I39</f>
        <v>3</v>
      </c>
      <c r="J46" s="84">
        <f>DATA!J39</f>
        <v>737</v>
      </c>
      <c r="K46" s="15">
        <f>DATA!K39</f>
        <v>35</v>
      </c>
      <c r="L46" s="8">
        <f t="shared" si="25"/>
        <v>4.7489823609226596</v>
      </c>
      <c r="M46" s="60">
        <f>DATA!L39</f>
        <v>103</v>
      </c>
      <c r="N46" s="8">
        <f t="shared" si="26"/>
        <v>13.975576662143826</v>
      </c>
      <c r="O46" s="60">
        <f>DATA!M39</f>
        <v>24</v>
      </c>
      <c r="P46" s="8">
        <f t="shared" si="27"/>
        <v>3.2564450474898234</v>
      </c>
      <c r="Q46" s="60">
        <f>DATA!N39</f>
        <v>213</v>
      </c>
      <c r="R46" s="8">
        <f t="shared" si="28"/>
        <v>28.900949796472187</v>
      </c>
      <c r="S46" s="60">
        <f>DATA!O39</f>
        <v>8</v>
      </c>
      <c r="T46" s="8">
        <f t="shared" si="29"/>
        <v>1.0854816824966078</v>
      </c>
      <c r="U46" s="60">
        <f>DATA!P39</f>
        <v>354</v>
      </c>
      <c r="V46" s="8">
        <f t="shared" si="30"/>
        <v>48.032564450474894</v>
      </c>
      <c r="AK46" s="15"/>
      <c r="AL46" s="15"/>
      <c r="AM46" s="15"/>
      <c r="AN46" s="15"/>
      <c r="AO46" s="15"/>
      <c r="AP46" s="15"/>
      <c r="AQ46" s="15"/>
      <c r="AR46" s="15"/>
    </row>
    <row r="47" spans="1:44" x14ac:dyDescent="0.25">
      <c r="A47" s="84" t="s">
        <v>88</v>
      </c>
      <c r="B47" s="84" t="s">
        <v>7</v>
      </c>
      <c r="C47" s="159">
        <f>DATA!C40</f>
        <v>7</v>
      </c>
      <c r="D47" s="84">
        <f>DATA!D40</f>
        <v>1068</v>
      </c>
      <c r="E47" s="84">
        <f>DATA!E40</f>
        <v>676</v>
      </c>
      <c r="F47" s="84">
        <f>DATA!F40</f>
        <v>392</v>
      </c>
      <c r="G47" s="104">
        <f t="shared" si="24"/>
        <v>63.295880149812731</v>
      </c>
      <c r="H47" s="84">
        <f>DATA!H40</f>
        <v>3</v>
      </c>
      <c r="I47" s="84">
        <f>DATA!I40</f>
        <v>1</v>
      </c>
      <c r="J47" s="84">
        <f>DATA!J40</f>
        <v>672</v>
      </c>
      <c r="K47" s="15">
        <f>DATA!K40</f>
        <v>20</v>
      </c>
      <c r="L47" s="8">
        <f t="shared" si="25"/>
        <v>2.9761904761904758</v>
      </c>
      <c r="M47" s="60">
        <f>DATA!L40</f>
        <v>71</v>
      </c>
      <c r="N47" s="8">
        <f t="shared" si="26"/>
        <v>10.56547619047619</v>
      </c>
      <c r="O47" s="60">
        <f>DATA!M40</f>
        <v>17</v>
      </c>
      <c r="P47" s="8">
        <f t="shared" si="27"/>
        <v>2.5297619047619047</v>
      </c>
      <c r="Q47" s="60">
        <f>DATA!N40</f>
        <v>175</v>
      </c>
      <c r="R47" s="8">
        <f t="shared" si="28"/>
        <v>26.041666666666668</v>
      </c>
      <c r="S47" s="60">
        <f>DATA!O40</f>
        <v>10</v>
      </c>
      <c r="T47" s="8">
        <f t="shared" si="29"/>
        <v>1.4880952380952379</v>
      </c>
      <c r="U47" s="60">
        <f>DATA!P40</f>
        <v>379</v>
      </c>
      <c r="V47" s="8">
        <f t="shared" si="30"/>
        <v>56.398809523809526</v>
      </c>
      <c r="AK47" s="15"/>
      <c r="AL47" s="15"/>
      <c r="AM47" s="15"/>
      <c r="AN47" s="15"/>
      <c r="AO47" s="15"/>
      <c r="AP47" s="15"/>
      <c r="AQ47" s="15"/>
      <c r="AR47" s="15"/>
    </row>
    <row r="48" spans="1:44" x14ac:dyDescent="0.25">
      <c r="A48" s="84" t="s">
        <v>88</v>
      </c>
      <c r="B48" s="84" t="s">
        <v>7</v>
      </c>
      <c r="C48" s="159">
        <f>DATA!C41</f>
        <v>8</v>
      </c>
      <c r="D48" s="84">
        <f>DATA!D41</f>
        <v>1193</v>
      </c>
      <c r="E48" s="84">
        <f>DATA!E41</f>
        <v>726</v>
      </c>
      <c r="F48" s="84">
        <f>DATA!F41</f>
        <v>467</v>
      </c>
      <c r="G48" s="104">
        <f t="shared" si="24"/>
        <v>60.854987426655491</v>
      </c>
      <c r="H48" s="84">
        <f>DATA!H41</f>
        <v>15</v>
      </c>
      <c r="I48" s="84">
        <f>DATA!I41</f>
        <v>7</v>
      </c>
      <c r="J48" s="84">
        <f>DATA!J41</f>
        <v>704</v>
      </c>
      <c r="K48" s="15">
        <f>DATA!K41</f>
        <v>24</v>
      </c>
      <c r="L48" s="8">
        <f t="shared" si="25"/>
        <v>3.4090909090909087</v>
      </c>
      <c r="M48" s="60">
        <f>DATA!L41</f>
        <v>141</v>
      </c>
      <c r="N48" s="8">
        <f t="shared" si="26"/>
        <v>20.02840909090909</v>
      </c>
      <c r="O48" s="60">
        <f>DATA!M41</f>
        <v>16</v>
      </c>
      <c r="P48" s="8">
        <f t="shared" si="27"/>
        <v>2.2727272727272729</v>
      </c>
      <c r="Q48" s="60">
        <f>DATA!N41</f>
        <v>256</v>
      </c>
      <c r="R48" s="8">
        <f t="shared" si="28"/>
        <v>36.363636363636367</v>
      </c>
      <c r="S48" s="60">
        <f>DATA!O41</f>
        <v>8</v>
      </c>
      <c r="T48" s="8">
        <f t="shared" si="29"/>
        <v>1.1363636363636365</v>
      </c>
      <c r="U48" s="60">
        <f>DATA!P41</f>
        <v>259</v>
      </c>
      <c r="V48" s="8">
        <f t="shared" si="30"/>
        <v>36.789772727272727</v>
      </c>
      <c r="AK48" s="15"/>
      <c r="AL48" s="15"/>
      <c r="AM48" s="15"/>
      <c r="AN48" s="15"/>
      <c r="AO48" s="15"/>
      <c r="AP48" s="15"/>
      <c r="AQ48" s="15"/>
      <c r="AR48" s="15"/>
    </row>
    <row r="49" spans="1:44" x14ac:dyDescent="0.25">
      <c r="A49" s="84" t="s">
        <v>88</v>
      </c>
      <c r="B49" s="84" t="s">
        <v>7</v>
      </c>
      <c r="C49" s="159">
        <f>DATA!C42</f>
        <v>9</v>
      </c>
      <c r="D49" s="84">
        <f>DATA!D42</f>
        <v>979</v>
      </c>
      <c r="E49" s="84">
        <f>DATA!E42</f>
        <v>596</v>
      </c>
      <c r="F49" s="84">
        <f>DATA!F42</f>
        <v>383</v>
      </c>
      <c r="G49" s="104">
        <f t="shared" si="24"/>
        <v>60.878447395301329</v>
      </c>
      <c r="H49" s="84">
        <f>DATA!H42</f>
        <v>11</v>
      </c>
      <c r="I49" s="84">
        <f>DATA!I42</f>
        <v>4</v>
      </c>
      <c r="J49" s="84">
        <f>DATA!J42</f>
        <v>581</v>
      </c>
      <c r="K49" s="15">
        <f>DATA!K42</f>
        <v>19</v>
      </c>
      <c r="L49" s="8">
        <f t="shared" si="25"/>
        <v>3.2702237521514634</v>
      </c>
      <c r="M49" s="60">
        <f>DATA!L42</f>
        <v>60</v>
      </c>
      <c r="N49" s="8">
        <f t="shared" si="26"/>
        <v>10.327022375215146</v>
      </c>
      <c r="O49" s="60">
        <f>DATA!M42</f>
        <v>23</v>
      </c>
      <c r="P49" s="8">
        <f t="shared" si="27"/>
        <v>3.9586919104991396</v>
      </c>
      <c r="Q49" s="60">
        <f>DATA!N42</f>
        <v>174</v>
      </c>
      <c r="R49" s="8">
        <f t="shared" si="28"/>
        <v>29.948364888123923</v>
      </c>
      <c r="S49" s="60">
        <f>DATA!O42</f>
        <v>3</v>
      </c>
      <c r="T49" s="8">
        <f t="shared" si="29"/>
        <v>0.51635111876075734</v>
      </c>
      <c r="U49" s="60">
        <f>DATA!P42</f>
        <v>302</v>
      </c>
      <c r="V49" s="8">
        <f t="shared" si="30"/>
        <v>51.97934595524957</v>
      </c>
      <c r="AK49" s="15"/>
      <c r="AL49" s="15"/>
      <c r="AM49" s="15"/>
      <c r="AN49" s="15"/>
      <c r="AO49" s="15"/>
      <c r="AP49" s="15"/>
      <c r="AQ49" s="15"/>
      <c r="AR49" s="15"/>
    </row>
    <row r="50" spans="1:44" x14ac:dyDescent="0.25">
      <c r="A50" s="93" t="s">
        <v>88</v>
      </c>
      <c r="B50" s="93" t="s">
        <v>7</v>
      </c>
      <c r="C50" s="159">
        <f>DATA!C43</f>
        <v>10</v>
      </c>
      <c r="D50" s="84">
        <f>DATA!D43</f>
        <v>1367</v>
      </c>
      <c r="E50" s="84">
        <f>DATA!E43</f>
        <v>744</v>
      </c>
      <c r="F50" s="84">
        <f>DATA!F43</f>
        <v>623</v>
      </c>
      <c r="G50" s="104">
        <f t="shared" si="24"/>
        <v>54.425749817117776</v>
      </c>
      <c r="H50" s="84">
        <f>DATA!H43</f>
        <v>11</v>
      </c>
      <c r="I50" s="93">
        <f>DATA!I43</f>
        <v>7</v>
      </c>
      <c r="J50" s="84">
        <f>DATA!J43</f>
        <v>726</v>
      </c>
      <c r="K50" s="15">
        <f>DATA!K43</f>
        <v>36</v>
      </c>
      <c r="L50" s="8">
        <f t="shared" si="25"/>
        <v>4.9586776859504136</v>
      </c>
      <c r="M50" s="60">
        <f>DATA!L43</f>
        <v>44</v>
      </c>
      <c r="N50" s="8">
        <f t="shared" si="26"/>
        <v>6.0606060606060606</v>
      </c>
      <c r="O50" s="60">
        <f>DATA!M43</f>
        <v>20</v>
      </c>
      <c r="P50" s="8">
        <f t="shared" si="27"/>
        <v>2.7548209366391188</v>
      </c>
      <c r="Q50" s="60">
        <f>DATA!N43</f>
        <v>199</v>
      </c>
      <c r="R50" s="8">
        <f t="shared" si="28"/>
        <v>27.410468319559229</v>
      </c>
      <c r="S50" s="60">
        <f>DATA!O43</f>
        <v>7</v>
      </c>
      <c r="T50" s="8">
        <f t="shared" si="29"/>
        <v>0.96418732782369143</v>
      </c>
      <c r="U50" s="60">
        <f>DATA!P43</f>
        <v>420</v>
      </c>
      <c r="V50" s="8">
        <f t="shared" si="30"/>
        <v>57.851239669421481</v>
      </c>
      <c r="AK50" s="15"/>
      <c r="AL50" s="15"/>
      <c r="AM50" s="15"/>
      <c r="AN50" s="15"/>
      <c r="AO50" s="15"/>
      <c r="AP50" s="15"/>
      <c r="AQ50" s="15"/>
      <c r="AR50" s="15"/>
    </row>
    <row r="51" spans="1:44" x14ac:dyDescent="0.25">
      <c r="A51" s="11" t="s">
        <v>90</v>
      </c>
      <c r="B51" s="11" t="s">
        <v>28</v>
      </c>
      <c r="C51" s="26"/>
      <c r="D51" s="59">
        <f>SUM(D52:D59)</f>
        <v>8040</v>
      </c>
      <c r="E51" s="59">
        <f>SUM(E52:E59)</f>
        <v>4994</v>
      </c>
      <c r="F51" s="59">
        <f>D51-E51</f>
        <v>3046</v>
      </c>
      <c r="G51" s="13">
        <f>E51/D51*100</f>
        <v>62.114427860696523</v>
      </c>
      <c r="H51" s="59">
        <f t="shared" ref="H51" si="31">SUM(H52:H59)</f>
        <v>47</v>
      </c>
      <c r="I51" s="59">
        <f>SUM(I52:I59)</f>
        <v>26</v>
      </c>
      <c r="J51" s="63">
        <f>SUM(J52:J59)</f>
        <v>4921</v>
      </c>
      <c r="K51" s="59">
        <f>SUM(K52:K59)</f>
        <v>108</v>
      </c>
      <c r="L51" s="57">
        <f>K51/$J51*100</f>
        <v>2.1946758788864051</v>
      </c>
      <c r="M51" s="59">
        <f>SUM(M52:M59)</f>
        <v>1045</v>
      </c>
      <c r="N51" s="57">
        <f>M51/$J51*100</f>
        <v>21.235521235521233</v>
      </c>
      <c r="O51" s="59">
        <f>SUM(O52:O59)</f>
        <v>65</v>
      </c>
      <c r="P51" s="57">
        <f>O51/$J51*100</f>
        <v>1.3208697419223736</v>
      </c>
      <c r="Q51" s="59">
        <f>SUM(Q52:Q59)</f>
        <v>1429</v>
      </c>
      <c r="R51" s="57">
        <f>Q51/$J51*100</f>
        <v>29.038813249339569</v>
      </c>
      <c r="S51" s="59">
        <f>SUM(S52:S59)</f>
        <v>45</v>
      </c>
      <c r="T51" s="57">
        <f>S51/$J51*100</f>
        <v>0.91444828286933544</v>
      </c>
      <c r="U51" s="59">
        <f>SUM(U52:U59)</f>
        <v>2229</v>
      </c>
      <c r="V51" s="57">
        <f>U51/$J51*100</f>
        <v>45.295671611461088</v>
      </c>
      <c r="AK51" s="15"/>
      <c r="AL51" s="15"/>
      <c r="AM51" s="15"/>
      <c r="AN51" s="15"/>
      <c r="AO51" s="15"/>
      <c r="AP51" s="15"/>
      <c r="AQ51" s="15"/>
      <c r="AR51" s="15"/>
    </row>
    <row r="52" spans="1:44" x14ac:dyDescent="0.25">
      <c r="A52" s="84" t="s">
        <v>90</v>
      </c>
      <c r="B52" s="84" t="s">
        <v>8</v>
      </c>
      <c r="C52" s="159" t="str">
        <f>DATA!C44</f>
        <v>1 (Hitia 1)</v>
      </c>
      <c r="D52" s="84">
        <f>DATA!D44</f>
        <v>1014</v>
      </c>
      <c r="E52" s="84">
        <f>DATA!E44</f>
        <v>641</v>
      </c>
      <c r="F52" s="84">
        <f>DATA!F44</f>
        <v>373</v>
      </c>
      <c r="G52" s="110">
        <f t="shared" ref="G52:G59" si="32">E52/D52*100</f>
        <v>63.214990138067066</v>
      </c>
      <c r="H52" s="84">
        <f>DATA!H44</f>
        <v>6</v>
      </c>
      <c r="I52" s="93">
        <f>DATA!I44</f>
        <v>4</v>
      </c>
      <c r="J52" s="84">
        <f>DATA!J44</f>
        <v>631</v>
      </c>
      <c r="K52" s="15">
        <f>DATA!K44</f>
        <v>18</v>
      </c>
      <c r="L52" s="8">
        <f t="shared" ref="L52:L59" si="33">K52/J52*100</f>
        <v>2.8526148969889067</v>
      </c>
      <c r="M52" s="60">
        <f>DATA!L44</f>
        <v>147</v>
      </c>
      <c r="N52" s="8">
        <f t="shared" ref="N52:N59" si="34">M52/J52*100</f>
        <v>23.296354992076072</v>
      </c>
      <c r="O52" s="60">
        <f>DATA!M44</f>
        <v>6</v>
      </c>
      <c r="P52" s="8">
        <f t="shared" ref="P52:P59" si="35">O52/J52*100</f>
        <v>0.95087163232963556</v>
      </c>
      <c r="Q52" s="60">
        <f>DATA!N44</f>
        <v>240</v>
      </c>
      <c r="R52" s="8">
        <f t="shared" ref="R52:R59" si="36">Q52/J52*100</f>
        <v>38.034865293185419</v>
      </c>
      <c r="S52" s="60">
        <f>DATA!O44</f>
        <v>3</v>
      </c>
      <c r="T52" s="8">
        <f t="shared" ref="T52:T59" si="37">S52/J52*100</f>
        <v>0.47543581616481778</v>
      </c>
      <c r="U52" s="60">
        <f>DATA!P44</f>
        <v>217</v>
      </c>
      <c r="V52" s="8">
        <f t="shared" ref="V52:V59" si="38">U52/J52*100</f>
        <v>34.389857369255154</v>
      </c>
      <c r="AK52" s="15"/>
      <c r="AL52" s="15"/>
      <c r="AM52" s="15"/>
      <c r="AN52" s="15"/>
      <c r="AO52" s="15"/>
      <c r="AP52" s="15"/>
      <c r="AQ52" s="15"/>
      <c r="AR52" s="15"/>
    </row>
    <row r="53" spans="1:44" x14ac:dyDescent="0.25">
      <c r="A53" s="84" t="s">
        <v>90</v>
      </c>
      <c r="B53" s="84" t="s">
        <v>8</v>
      </c>
      <c r="C53" s="159" t="str">
        <f>DATA!C45</f>
        <v>2 (Hitia 2)</v>
      </c>
      <c r="D53" s="84">
        <f>DATA!D45</f>
        <v>762</v>
      </c>
      <c r="E53" s="84">
        <f>DATA!E45</f>
        <v>442</v>
      </c>
      <c r="F53" s="84">
        <f>DATA!F45</f>
        <v>320</v>
      </c>
      <c r="G53" s="110">
        <f t="shared" si="32"/>
        <v>58.00524934383202</v>
      </c>
      <c r="H53" s="84">
        <f>DATA!H45</f>
        <v>3</v>
      </c>
      <c r="I53" s="93">
        <f>DATA!I45</f>
        <v>1</v>
      </c>
      <c r="J53" s="84">
        <f>DATA!J45</f>
        <v>438</v>
      </c>
      <c r="K53" s="15">
        <f>DATA!K45</f>
        <v>13</v>
      </c>
      <c r="L53" s="8">
        <f t="shared" si="33"/>
        <v>2.968036529680365</v>
      </c>
      <c r="M53" s="60">
        <f>DATA!L45</f>
        <v>109</v>
      </c>
      <c r="N53" s="8">
        <f t="shared" si="34"/>
        <v>24.885844748858446</v>
      </c>
      <c r="O53" s="60">
        <f>DATA!M45</f>
        <v>6</v>
      </c>
      <c r="P53" s="8">
        <f t="shared" si="35"/>
        <v>1.3698630136986301</v>
      </c>
      <c r="Q53" s="60">
        <f>DATA!N45</f>
        <v>149</v>
      </c>
      <c r="R53" s="8">
        <f t="shared" si="36"/>
        <v>34.018264840182653</v>
      </c>
      <c r="S53" s="60">
        <f>DATA!O45</f>
        <v>8</v>
      </c>
      <c r="T53" s="8">
        <f t="shared" si="37"/>
        <v>1.8264840182648401</v>
      </c>
      <c r="U53" s="60">
        <f>DATA!P45</f>
        <v>153</v>
      </c>
      <c r="V53" s="8">
        <f t="shared" si="38"/>
        <v>34.93150684931507</v>
      </c>
      <c r="AK53" s="15"/>
      <c r="AL53" s="15"/>
      <c r="AM53" s="15"/>
      <c r="AN53" s="15"/>
      <c r="AO53" s="15"/>
      <c r="AP53" s="15"/>
      <c r="AQ53" s="15"/>
      <c r="AR53" s="15"/>
    </row>
    <row r="54" spans="1:44" x14ac:dyDescent="0.25">
      <c r="A54" s="84" t="s">
        <v>90</v>
      </c>
      <c r="B54" s="84" t="s">
        <v>8</v>
      </c>
      <c r="C54" s="159" t="str">
        <f>DATA!C46</f>
        <v>3 (Mahaena)</v>
      </c>
      <c r="D54" s="84">
        <f>DATA!D46</f>
        <v>898</v>
      </c>
      <c r="E54" s="84">
        <f>DATA!E46</f>
        <v>627</v>
      </c>
      <c r="F54" s="84">
        <f>DATA!F46</f>
        <v>271</v>
      </c>
      <c r="G54" s="110">
        <f t="shared" si="32"/>
        <v>69.821826280623611</v>
      </c>
      <c r="H54" s="84">
        <f>DATA!H46</f>
        <v>6</v>
      </c>
      <c r="I54" s="93">
        <f>DATA!I46</f>
        <v>4</v>
      </c>
      <c r="J54" s="84">
        <f>DATA!J46</f>
        <v>617</v>
      </c>
      <c r="K54" s="15">
        <f>DATA!K46</f>
        <v>8</v>
      </c>
      <c r="L54" s="8">
        <f t="shared" si="33"/>
        <v>1.2965964343598055</v>
      </c>
      <c r="M54" s="60">
        <f>DATA!L46</f>
        <v>92</v>
      </c>
      <c r="N54" s="8">
        <f t="shared" si="34"/>
        <v>14.910858995137763</v>
      </c>
      <c r="O54" s="60">
        <f>DATA!M46</f>
        <v>2</v>
      </c>
      <c r="P54" s="8">
        <f t="shared" si="35"/>
        <v>0.32414910858995138</v>
      </c>
      <c r="Q54" s="60">
        <f>DATA!N46</f>
        <v>216</v>
      </c>
      <c r="R54" s="8">
        <f t="shared" si="36"/>
        <v>35.008103727714754</v>
      </c>
      <c r="S54" s="60">
        <f>DATA!O46</f>
        <v>0</v>
      </c>
      <c r="T54" s="8">
        <f t="shared" si="37"/>
        <v>0</v>
      </c>
      <c r="U54" s="60">
        <f>DATA!P46</f>
        <v>299</v>
      </c>
      <c r="V54" s="8">
        <f t="shared" si="38"/>
        <v>48.460291734197732</v>
      </c>
      <c r="AK54" s="15"/>
      <c r="AL54" s="15"/>
      <c r="AM54" s="15"/>
      <c r="AN54" s="15"/>
      <c r="AO54" s="15"/>
      <c r="AP54" s="15"/>
      <c r="AQ54" s="15"/>
      <c r="AR54" s="15"/>
    </row>
    <row r="55" spans="1:44" x14ac:dyDescent="0.25">
      <c r="A55" s="84" t="s">
        <v>90</v>
      </c>
      <c r="B55" s="84" t="s">
        <v>8</v>
      </c>
      <c r="C55" s="159" t="str">
        <f>DATA!C47</f>
        <v>4 (Papenoo 1)</v>
      </c>
      <c r="D55" s="84">
        <f>DATA!D47</f>
        <v>966</v>
      </c>
      <c r="E55" s="84">
        <f>DATA!E47</f>
        <v>601</v>
      </c>
      <c r="F55" s="84">
        <f>DATA!F47</f>
        <v>365</v>
      </c>
      <c r="G55" s="110">
        <f t="shared" si="32"/>
        <v>62.215320910973084</v>
      </c>
      <c r="H55" s="84">
        <f>DATA!H47</f>
        <v>5</v>
      </c>
      <c r="I55" s="93">
        <f>DATA!I47</f>
        <v>3</v>
      </c>
      <c r="J55" s="84">
        <f>DATA!J47</f>
        <v>593</v>
      </c>
      <c r="K55" s="15">
        <f>DATA!K47</f>
        <v>12</v>
      </c>
      <c r="L55" s="8">
        <f t="shared" si="33"/>
        <v>2.0236087689713322</v>
      </c>
      <c r="M55" s="60">
        <f>DATA!L47</f>
        <v>127</v>
      </c>
      <c r="N55" s="8">
        <f t="shared" si="34"/>
        <v>21.416526138279931</v>
      </c>
      <c r="O55" s="60">
        <f>DATA!M47</f>
        <v>8</v>
      </c>
      <c r="P55" s="8">
        <f t="shared" si="35"/>
        <v>1.3490725126475547</v>
      </c>
      <c r="Q55" s="60">
        <f>DATA!N47</f>
        <v>137</v>
      </c>
      <c r="R55" s="8">
        <f t="shared" si="36"/>
        <v>23.102866779089375</v>
      </c>
      <c r="S55" s="60">
        <f>DATA!O47</f>
        <v>10</v>
      </c>
      <c r="T55" s="8">
        <f t="shared" si="37"/>
        <v>1.6863406408094435</v>
      </c>
      <c r="U55" s="60">
        <f>DATA!P47</f>
        <v>299</v>
      </c>
      <c r="V55" s="8">
        <f t="shared" si="38"/>
        <v>50.421585160202362</v>
      </c>
      <c r="AK55" s="15"/>
      <c r="AL55" s="15"/>
      <c r="AM55" s="15"/>
      <c r="AN55" s="15"/>
      <c r="AO55" s="15"/>
      <c r="AP55" s="15"/>
      <c r="AQ55" s="15"/>
      <c r="AR55" s="15"/>
    </row>
    <row r="56" spans="1:44" x14ac:dyDescent="0.25">
      <c r="A56" s="84" t="s">
        <v>90</v>
      </c>
      <c r="B56" s="84" t="s">
        <v>8</v>
      </c>
      <c r="C56" s="159" t="str">
        <f>DATA!C48</f>
        <v>5 (Papenoo 2)</v>
      </c>
      <c r="D56" s="84">
        <f>DATA!D48</f>
        <v>974</v>
      </c>
      <c r="E56" s="84">
        <f>DATA!E48</f>
        <v>678</v>
      </c>
      <c r="F56" s="84">
        <f>DATA!F48</f>
        <v>296</v>
      </c>
      <c r="G56" s="110">
        <f t="shared" si="32"/>
        <v>69.609856262833674</v>
      </c>
      <c r="H56" s="84">
        <f>DATA!H48</f>
        <v>8</v>
      </c>
      <c r="I56" s="93">
        <f>DATA!I48</f>
        <v>2</v>
      </c>
      <c r="J56" s="84">
        <f>DATA!J48</f>
        <v>668</v>
      </c>
      <c r="K56" s="15">
        <f>DATA!K48</f>
        <v>15</v>
      </c>
      <c r="L56" s="8">
        <f t="shared" si="33"/>
        <v>2.2455089820359282</v>
      </c>
      <c r="M56" s="60">
        <f>DATA!L48</f>
        <v>134</v>
      </c>
      <c r="N56" s="8">
        <f t="shared" si="34"/>
        <v>20.059880239520957</v>
      </c>
      <c r="O56" s="60">
        <f>DATA!M48</f>
        <v>11</v>
      </c>
      <c r="P56" s="8">
        <f t="shared" si="35"/>
        <v>1.6467065868263475</v>
      </c>
      <c r="Q56" s="60">
        <f>DATA!N48</f>
        <v>143</v>
      </c>
      <c r="R56" s="8">
        <f t="shared" si="36"/>
        <v>21.407185628742514</v>
      </c>
      <c r="S56" s="60">
        <f>DATA!O48</f>
        <v>4</v>
      </c>
      <c r="T56" s="8">
        <f t="shared" si="37"/>
        <v>0.5988023952095809</v>
      </c>
      <c r="U56" s="60">
        <f>DATA!P48</f>
        <v>361</v>
      </c>
      <c r="V56" s="8">
        <f t="shared" si="38"/>
        <v>54.041916167664674</v>
      </c>
      <c r="AK56" s="15"/>
      <c r="AL56" s="15"/>
      <c r="AM56" s="15"/>
      <c r="AN56" s="15"/>
      <c r="AO56" s="15"/>
      <c r="AP56" s="15"/>
      <c r="AQ56" s="15"/>
      <c r="AR56" s="15"/>
    </row>
    <row r="57" spans="1:44" x14ac:dyDescent="0.25">
      <c r="A57" s="84" t="s">
        <v>90</v>
      </c>
      <c r="B57" s="84" t="s">
        <v>8</v>
      </c>
      <c r="C57" s="159" t="str">
        <f>DATA!C49</f>
        <v>6 (Papenoo 3)</v>
      </c>
      <c r="D57" s="84">
        <f>DATA!D49</f>
        <v>941</v>
      </c>
      <c r="E57" s="84">
        <f>DATA!E49</f>
        <v>639</v>
      </c>
      <c r="F57" s="84">
        <f>DATA!F49</f>
        <v>302</v>
      </c>
      <c r="G57" s="110">
        <f t="shared" si="32"/>
        <v>67.906482465462275</v>
      </c>
      <c r="H57" s="84">
        <f>DATA!H49</f>
        <v>5</v>
      </c>
      <c r="I57" s="93">
        <f>DATA!I49</f>
        <v>2</v>
      </c>
      <c r="J57" s="84">
        <f>DATA!J49</f>
        <v>632</v>
      </c>
      <c r="K57" s="15">
        <f>DATA!K49</f>
        <v>14</v>
      </c>
      <c r="L57" s="8">
        <f t="shared" si="33"/>
        <v>2.2151898734177213</v>
      </c>
      <c r="M57" s="60">
        <f>DATA!L49</f>
        <v>162</v>
      </c>
      <c r="N57" s="8">
        <f t="shared" si="34"/>
        <v>25.63291139240506</v>
      </c>
      <c r="O57" s="60">
        <f>DATA!M49</f>
        <v>6</v>
      </c>
      <c r="P57" s="8">
        <f t="shared" si="35"/>
        <v>0.949367088607595</v>
      </c>
      <c r="Q57" s="60">
        <f>DATA!N49</f>
        <v>108</v>
      </c>
      <c r="R57" s="8">
        <f t="shared" si="36"/>
        <v>17.088607594936708</v>
      </c>
      <c r="S57" s="60">
        <f>DATA!O49</f>
        <v>5</v>
      </c>
      <c r="T57" s="8">
        <f t="shared" si="37"/>
        <v>0.79113924050632911</v>
      </c>
      <c r="U57" s="60">
        <f>DATA!P49</f>
        <v>337</v>
      </c>
      <c r="V57" s="8">
        <f t="shared" si="38"/>
        <v>53.322784810126578</v>
      </c>
      <c r="AK57" s="15"/>
      <c r="AL57" s="15"/>
      <c r="AM57" s="15"/>
      <c r="AN57" s="15"/>
      <c r="AO57" s="15"/>
      <c r="AP57" s="15"/>
      <c r="AQ57" s="15"/>
      <c r="AR57" s="15"/>
    </row>
    <row r="58" spans="1:44" x14ac:dyDescent="0.25">
      <c r="A58" s="84" t="s">
        <v>90</v>
      </c>
      <c r="B58" s="84" t="s">
        <v>8</v>
      </c>
      <c r="C58" s="159" t="str">
        <f>DATA!C50</f>
        <v>7 (Tiarei 1)</v>
      </c>
      <c r="D58" s="84">
        <f>DATA!D50</f>
        <v>1258</v>
      </c>
      <c r="E58" s="84">
        <f>DATA!E50</f>
        <v>651</v>
      </c>
      <c r="F58" s="84">
        <f>DATA!F50</f>
        <v>607</v>
      </c>
      <c r="G58" s="110">
        <f t="shared" si="32"/>
        <v>51.748807631160574</v>
      </c>
      <c r="H58" s="84">
        <f>DATA!H50</f>
        <v>9</v>
      </c>
      <c r="I58" s="93">
        <f>DATA!I50</f>
        <v>2</v>
      </c>
      <c r="J58" s="84">
        <f>DATA!J50</f>
        <v>640</v>
      </c>
      <c r="K58" s="15">
        <f>DATA!K50</f>
        <v>7</v>
      </c>
      <c r="L58" s="8">
        <f t="shared" si="33"/>
        <v>1.09375</v>
      </c>
      <c r="M58" s="60">
        <f>DATA!L50</f>
        <v>156</v>
      </c>
      <c r="N58" s="8">
        <f t="shared" si="34"/>
        <v>24.375</v>
      </c>
      <c r="O58" s="60">
        <f>DATA!M50</f>
        <v>10</v>
      </c>
      <c r="P58" s="8">
        <f t="shared" si="35"/>
        <v>1.5625</v>
      </c>
      <c r="Q58" s="60">
        <f>DATA!N50</f>
        <v>188</v>
      </c>
      <c r="R58" s="8">
        <f t="shared" si="36"/>
        <v>29.375</v>
      </c>
      <c r="S58" s="60">
        <f>DATA!O50</f>
        <v>10</v>
      </c>
      <c r="T58" s="8">
        <f t="shared" si="37"/>
        <v>1.5625</v>
      </c>
      <c r="U58" s="60">
        <f>DATA!P50</f>
        <v>269</v>
      </c>
      <c r="V58" s="8">
        <f t="shared" si="38"/>
        <v>42.03125</v>
      </c>
      <c r="AK58" s="15"/>
      <c r="AL58" s="15"/>
      <c r="AM58" s="15"/>
      <c r="AN58" s="15"/>
      <c r="AO58" s="15"/>
      <c r="AP58" s="15"/>
      <c r="AQ58" s="15"/>
      <c r="AR58" s="15"/>
    </row>
    <row r="59" spans="1:44" x14ac:dyDescent="0.25">
      <c r="A59" s="84" t="s">
        <v>90</v>
      </c>
      <c r="B59" s="84" t="s">
        <v>8</v>
      </c>
      <c r="C59" s="159" t="str">
        <f>DATA!C51</f>
        <v>8 (Tiarei 2)</v>
      </c>
      <c r="D59" s="84">
        <f>DATA!D51</f>
        <v>1227</v>
      </c>
      <c r="E59" s="84">
        <f>DATA!E51</f>
        <v>715</v>
      </c>
      <c r="F59" s="84">
        <f>DATA!F51</f>
        <v>512</v>
      </c>
      <c r="G59" s="110">
        <f t="shared" si="32"/>
        <v>58.272208638956805</v>
      </c>
      <c r="H59" s="84">
        <f>DATA!H51</f>
        <v>5</v>
      </c>
      <c r="I59" s="93">
        <f>DATA!I51</f>
        <v>8</v>
      </c>
      <c r="J59" s="84">
        <f>DATA!J51</f>
        <v>702</v>
      </c>
      <c r="K59" s="15">
        <f>DATA!K51</f>
        <v>21</v>
      </c>
      <c r="L59" s="8">
        <f t="shared" si="33"/>
        <v>2.9914529914529915</v>
      </c>
      <c r="M59" s="60">
        <f>DATA!L51</f>
        <v>118</v>
      </c>
      <c r="N59" s="8">
        <f t="shared" si="34"/>
        <v>16.809116809116809</v>
      </c>
      <c r="O59" s="60">
        <f>DATA!M51</f>
        <v>16</v>
      </c>
      <c r="P59" s="8">
        <f t="shared" si="35"/>
        <v>2.2792022792022792</v>
      </c>
      <c r="Q59" s="60">
        <f>DATA!N51</f>
        <v>248</v>
      </c>
      <c r="R59" s="8">
        <f t="shared" si="36"/>
        <v>35.327635327635328</v>
      </c>
      <c r="S59" s="60">
        <f>DATA!O51</f>
        <v>5</v>
      </c>
      <c r="T59" s="8">
        <f t="shared" si="37"/>
        <v>0.71225071225071224</v>
      </c>
      <c r="U59" s="60">
        <f>DATA!P51</f>
        <v>294</v>
      </c>
      <c r="V59" s="8">
        <f t="shared" si="38"/>
        <v>41.880341880341881</v>
      </c>
      <c r="AK59" s="15"/>
      <c r="AL59" s="15"/>
      <c r="AM59" s="15"/>
      <c r="AN59" s="15"/>
      <c r="AO59" s="15"/>
      <c r="AP59" s="15"/>
      <c r="AQ59" s="15"/>
      <c r="AR59" s="15"/>
    </row>
    <row r="60" spans="1:44" x14ac:dyDescent="0.25">
      <c r="A60" s="11" t="s">
        <v>90</v>
      </c>
      <c r="B60" s="11" t="s">
        <v>29</v>
      </c>
      <c r="C60" s="26"/>
      <c r="D60" s="59">
        <f>SUM(D61:D73)</f>
        <v>11873</v>
      </c>
      <c r="E60" s="59">
        <f>SUM(E61:E73)</f>
        <v>5998</v>
      </c>
      <c r="F60" s="59">
        <f>D60-E60</f>
        <v>5875</v>
      </c>
      <c r="G60" s="13">
        <f>E60/D60*100</f>
        <v>50.517981975911731</v>
      </c>
      <c r="H60" s="59">
        <f t="shared" ref="H60" si="39">SUM(H61:H73)</f>
        <v>70</v>
      </c>
      <c r="I60" s="59">
        <f>SUM(I61:I73)</f>
        <v>32</v>
      </c>
      <c r="J60" s="63">
        <f>SUM(J61:J73)</f>
        <v>5896</v>
      </c>
      <c r="K60" s="59">
        <f>SUM(K61:K73)</f>
        <v>406</v>
      </c>
      <c r="L60" s="57">
        <f>K60/$J60*100</f>
        <v>6.8860244233378571</v>
      </c>
      <c r="M60" s="59">
        <f>SUM(M61:M73)</f>
        <v>890</v>
      </c>
      <c r="N60" s="57">
        <f>M60/$J60*100</f>
        <v>15.094979647218453</v>
      </c>
      <c r="O60" s="59">
        <f>SUM(O61:O73)</f>
        <v>116</v>
      </c>
      <c r="P60" s="57">
        <f>O60/$J60*100</f>
        <v>1.9674355495251019</v>
      </c>
      <c r="Q60" s="59">
        <f>SUM(Q61:Q73)</f>
        <v>1669</v>
      </c>
      <c r="R60" s="57">
        <f>Q60/$J60*100</f>
        <v>28.307327001356853</v>
      </c>
      <c r="S60" s="59">
        <f>SUM(S61:S73)</f>
        <v>107</v>
      </c>
      <c r="T60" s="57">
        <f>S60/$J60*100</f>
        <v>1.8147896879240164</v>
      </c>
      <c r="U60" s="59">
        <f>SUM(U61:U73)</f>
        <v>2708</v>
      </c>
      <c r="V60" s="57">
        <f>U60/$J60*100</f>
        <v>45.929443690637726</v>
      </c>
      <c r="AK60" s="15"/>
      <c r="AL60" s="15"/>
      <c r="AM60" s="15"/>
      <c r="AN60" s="15"/>
      <c r="AO60" s="15"/>
      <c r="AP60" s="15"/>
      <c r="AQ60" s="15"/>
      <c r="AR60" s="15"/>
    </row>
    <row r="61" spans="1:44" x14ac:dyDescent="0.25">
      <c r="A61" s="84" t="s">
        <v>90</v>
      </c>
      <c r="B61" s="84" t="s">
        <v>116</v>
      </c>
      <c r="C61" s="159">
        <f>DATA!C52</f>
        <v>1</v>
      </c>
      <c r="D61" s="84">
        <f>DATA!D52</f>
        <v>822</v>
      </c>
      <c r="E61" s="84">
        <f>DATA!E52</f>
        <v>395</v>
      </c>
      <c r="F61" s="84">
        <f>DATA!F52</f>
        <v>427</v>
      </c>
      <c r="G61" s="104">
        <f t="shared" ref="G61:G73" si="40">E61/D61*100</f>
        <v>48.053527980535279</v>
      </c>
      <c r="H61" s="84">
        <f>DATA!H52</f>
        <v>6</v>
      </c>
      <c r="I61" s="93">
        <f>DATA!I52</f>
        <v>6</v>
      </c>
      <c r="J61" s="84">
        <f>DATA!J52</f>
        <v>383</v>
      </c>
      <c r="K61" s="15">
        <f>DATA!K52</f>
        <v>30</v>
      </c>
      <c r="L61" s="8">
        <f t="shared" ref="L61:L73" si="41">K61/J61*100</f>
        <v>7.8328981723237598</v>
      </c>
      <c r="M61" s="60">
        <f>DATA!L52</f>
        <v>53</v>
      </c>
      <c r="N61" s="8">
        <f t="shared" ref="N61:N73" si="42">M61/J61*100</f>
        <v>13.838120104438643</v>
      </c>
      <c r="O61" s="60">
        <f>DATA!M52</f>
        <v>8</v>
      </c>
      <c r="P61" s="8">
        <f t="shared" ref="P61:P73" si="43">O61/J61*100</f>
        <v>2.0887728459530028</v>
      </c>
      <c r="Q61" s="60">
        <f>DATA!N52</f>
        <v>105</v>
      </c>
      <c r="R61" s="8">
        <f t="shared" ref="R61:R73" si="44">Q61/J61*100</f>
        <v>27.415143603133156</v>
      </c>
      <c r="S61" s="60">
        <f>DATA!O52</f>
        <v>9</v>
      </c>
      <c r="T61" s="8">
        <f t="shared" ref="T61:T73" si="45">S61/J61*100</f>
        <v>2.3498694516971277</v>
      </c>
      <c r="U61" s="60">
        <f>DATA!P52</f>
        <v>178</v>
      </c>
      <c r="V61" s="8">
        <f t="shared" ref="V61:V73" si="46">U61/J61*100</f>
        <v>46.47519582245431</v>
      </c>
      <c r="AK61" s="15"/>
      <c r="AL61" s="15"/>
      <c r="AM61" s="15"/>
      <c r="AN61" s="15"/>
      <c r="AO61" s="15"/>
      <c r="AP61" s="15"/>
      <c r="AQ61" s="15"/>
      <c r="AR61" s="15"/>
    </row>
    <row r="62" spans="1:44" x14ac:dyDescent="0.25">
      <c r="A62" s="84" t="s">
        <v>90</v>
      </c>
      <c r="B62" s="84" t="s">
        <v>116</v>
      </c>
      <c r="C62" s="159">
        <f>DATA!C53</f>
        <v>2</v>
      </c>
      <c r="D62" s="84">
        <f>DATA!D53</f>
        <v>869</v>
      </c>
      <c r="E62" s="84">
        <f>DATA!E53</f>
        <v>477</v>
      </c>
      <c r="F62" s="84">
        <f>DATA!F53</f>
        <v>392</v>
      </c>
      <c r="G62" s="104">
        <f t="shared" si="40"/>
        <v>54.890678941311855</v>
      </c>
      <c r="H62" s="84">
        <f>DATA!H53</f>
        <v>8</v>
      </c>
      <c r="I62" s="93">
        <f>DATA!I53</f>
        <v>2</v>
      </c>
      <c r="J62" s="84">
        <f>DATA!J53</f>
        <v>467</v>
      </c>
      <c r="K62" s="15">
        <f>DATA!K53</f>
        <v>44</v>
      </c>
      <c r="L62" s="8">
        <f t="shared" si="41"/>
        <v>9.4218415417558887</v>
      </c>
      <c r="M62" s="60">
        <f>DATA!L53</f>
        <v>84</v>
      </c>
      <c r="N62" s="8">
        <f t="shared" si="42"/>
        <v>17.987152034261243</v>
      </c>
      <c r="O62" s="60">
        <f>DATA!M53</f>
        <v>8</v>
      </c>
      <c r="P62" s="8">
        <f t="shared" si="43"/>
        <v>1.7130620985010707</v>
      </c>
      <c r="Q62" s="60">
        <f>DATA!N53</f>
        <v>150</v>
      </c>
      <c r="R62" s="8">
        <f t="shared" si="44"/>
        <v>32.119914346895072</v>
      </c>
      <c r="S62" s="60">
        <f>DATA!O53</f>
        <v>3</v>
      </c>
      <c r="T62" s="8">
        <f t="shared" si="45"/>
        <v>0.64239828693790146</v>
      </c>
      <c r="U62" s="60">
        <f>DATA!P53</f>
        <v>178</v>
      </c>
      <c r="V62" s="8">
        <f t="shared" si="46"/>
        <v>38.115631691648822</v>
      </c>
      <c r="AK62" s="15"/>
      <c r="AL62" s="15"/>
      <c r="AM62" s="15"/>
      <c r="AN62" s="15"/>
      <c r="AO62" s="15"/>
      <c r="AP62" s="15"/>
      <c r="AQ62" s="15"/>
      <c r="AR62" s="15"/>
    </row>
    <row r="63" spans="1:44" x14ac:dyDescent="0.25">
      <c r="A63" s="84" t="s">
        <v>90</v>
      </c>
      <c r="B63" s="84" t="s">
        <v>116</v>
      </c>
      <c r="C63" s="159">
        <f>DATA!C54</f>
        <v>3</v>
      </c>
      <c r="D63" s="84">
        <f>DATA!D54</f>
        <v>1087</v>
      </c>
      <c r="E63" s="84">
        <f>DATA!E54</f>
        <v>529</v>
      </c>
      <c r="F63" s="84">
        <f>DATA!F54</f>
        <v>558</v>
      </c>
      <c r="G63" s="104">
        <f t="shared" si="40"/>
        <v>48.666053357865685</v>
      </c>
      <c r="H63" s="84">
        <f>DATA!H54</f>
        <v>5</v>
      </c>
      <c r="I63" s="93">
        <f>DATA!I54</f>
        <v>4</v>
      </c>
      <c r="J63" s="84">
        <f>DATA!J54</f>
        <v>520</v>
      </c>
      <c r="K63" s="15">
        <f>DATA!K54</f>
        <v>33</v>
      </c>
      <c r="L63" s="8">
        <f t="shared" si="41"/>
        <v>6.3461538461538458</v>
      </c>
      <c r="M63" s="60">
        <f>DATA!L54</f>
        <v>99</v>
      </c>
      <c r="N63" s="8">
        <f t="shared" si="42"/>
        <v>19.038461538461537</v>
      </c>
      <c r="O63" s="60">
        <f>DATA!M54</f>
        <v>12</v>
      </c>
      <c r="P63" s="8">
        <f t="shared" si="43"/>
        <v>2.3076923076923079</v>
      </c>
      <c r="Q63" s="60">
        <f>DATA!N54</f>
        <v>128</v>
      </c>
      <c r="R63" s="8">
        <f t="shared" si="44"/>
        <v>24.615384615384617</v>
      </c>
      <c r="S63" s="60">
        <f>DATA!O54</f>
        <v>9</v>
      </c>
      <c r="T63" s="8">
        <f t="shared" si="45"/>
        <v>1.7307692307692308</v>
      </c>
      <c r="U63" s="60">
        <f>DATA!P54</f>
        <v>239</v>
      </c>
      <c r="V63" s="8">
        <f t="shared" si="46"/>
        <v>45.96153846153846</v>
      </c>
      <c r="AK63" s="15"/>
      <c r="AL63" s="15"/>
      <c r="AM63" s="15"/>
      <c r="AN63" s="15"/>
      <c r="AO63" s="15"/>
      <c r="AP63" s="15"/>
      <c r="AQ63" s="15"/>
      <c r="AR63" s="15"/>
    </row>
    <row r="64" spans="1:44" x14ac:dyDescent="0.25">
      <c r="A64" s="84" t="s">
        <v>90</v>
      </c>
      <c r="B64" s="84" t="s">
        <v>116</v>
      </c>
      <c r="C64" s="159">
        <f>DATA!C55</f>
        <v>4</v>
      </c>
      <c r="D64" s="84">
        <f>DATA!D55</f>
        <v>1205</v>
      </c>
      <c r="E64" s="84">
        <f>DATA!E55</f>
        <v>626</v>
      </c>
      <c r="F64" s="84">
        <f>DATA!F55</f>
        <v>579</v>
      </c>
      <c r="G64" s="104">
        <f t="shared" si="40"/>
        <v>51.950207468879675</v>
      </c>
      <c r="H64" s="84">
        <f>DATA!H55</f>
        <v>6</v>
      </c>
      <c r="I64" s="93">
        <f>DATA!I55</f>
        <v>5</v>
      </c>
      <c r="J64" s="84">
        <f>DATA!J55</f>
        <v>615</v>
      </c>
      <c r="K64" s="15">
        <f>DATA!K55</f>
        <v>32</v>
      </c>
      <c r="L64" s="8">
        <f t="shared" si="41"/>
        <v>5.2032520325203251</v>
      </c>
      <c r="M64" s="60">
        <f>DATA!L55</f>
        <v>129</v>
      </c>
      <c r="N64" s="8">
        <f t="shared" si="42"/>
        <v>20.975609756097562</v>
      </c>
      <c r="O64" s="60">
        <f>DATA!M55</f>
        <v>20</v>
      </c>
      <c r="P64" s="8">
        <f t="shared" si="43"/>
        <v>3.2520325203252036</v>
      </c>
      <c r="Q64" s="60">
        <f>DATA!N55</f>
        <v>149</v>
      </c>
      <c r="R64" s="8">
        <f t="shared" si="44"/>
        <v>24.227642276422763</v>
      </c>
      <c r="S64" s="60">
        <f>DATA!O55</f>
        <v>14</v>
      </c>
      <c r="T64" s="8">
        <f t="shared" si="45"/>
        <v>2.2764227642276422</v>
      </c>
      <c r="U64" s="60">
        <f>DATA!P55</f>
        <v>271</v>
      </c>
      <c r="V64" s="8">
        <f t="shared" si="46"/>
        <v>44.065040650406509</v>
      </c>
      <c r="AK64" s="15"/>
      <c r="AL64" s="15"/>
      <c r="AM64" s="15"/>
      <c r="AN64" s="15"/>
      <c r="AO64" s="15"/>
      <c r="AP64" s="15"/>
      <c r="AQ64" s="15"/>
      <c r="AR64" s="15"/>
    </row>
    <row r="65" spans="1:44" x14ac:dyDescent="0.25">
      <c r="A65" s="84" t="s">
        <v>90</v>
      </c>
      <c r="B65" s="84" t="s">
        <v>116</v>
      </c>
      <c r="C65" s="159">
        <f>DATA!C56</f>
        <v>5</v>
      </c>
      <c r="D65" s="84">
        <f>DATA!D56</f>
        <v>639</v>
      </c>
      <c r="E65" s="84">
        <f>DATA!E56</f>
        <v>298</v>
      </c>
      <c r="F65" s="84">
        <f>DATA!F56</f>
        <v>341</v>
      </c>
      <c r="G65" s="104">
        <f t="shared" si="40"/>
        <v>46.635367762128325</v>
      </c>
      <c r="H65" s="84">
        <f>DATA!H56</f>
        <v>4</v>
      </c>
      <c r="I65" s="93">
        <f>DATA!I56</f>
        <v>0</v>
      </c>
      <c r="J65" s="84">
        <f>DATA!J56</f>
        <v>294</v>
      </c>
      <c r="K65" s="15">
        <f>DATA!K56</f>
        <v>37</v>
      </c>
      <c r="L65" s="8">
        <f t="shared" si="41"/>
        <v>12.585034013605442</v>
      </c>
      <c r="M65" s="60">
        <f>DATA!L56</f>
        <v>45</v>
      </c>
      <c r="N65" s="8">
        <f t="shared" si="42"/>
        <v>15.306122448979592</v>
      </c>
      <c r="O65" s="60">
        <f>DATA!M56</f>
        <v>4</v>
      </c>
      <c r="P65" s="8">
        <f t="shared" si="43"/>
        <v>1.3605442176870748</v>
      </c>
      <c r="Q65" s="60">
        <f>DATA!N56</f>
        <v>67</v>
      </c>
      <c r="R65" s="8">
        <f t="shared" si="44"/>
        <v>22.789115646258505</v>
      </c>
      <c r="S65" s="60">
        <f>DATA!O56</f>
        <v>1</v>
      </c>
      <c r="T65" s="8">
        <f t="shared" si="45"/>
        <v>0.3401360544217687</v>
      </c>
      <c r="U65" s="60">
        <f>DATA!P56</f>
        <v>140</v>
      </c>
      <c r="V65" s="8">
        <f t="shared" si="46"/>
        <v>47.619047619047613</v>
      </c>
      <c r="AK65" s="15"/>
      <c r="AL65" s="15"/>
      <c r="AM65" s="15"/>
      <c r="AN65" s="15"/>
      <c r="AO65" s="15"/>
      <c r="AP65" s="15"/>
      <c r="AQ65" s="15"/>
      <c r="AR65" s="15"/>
    </row>
    <row r="66" spans="1:44" x14ac:dyDescent="0.25">
      <c r="A66" s="84" t="s">
        <v>90</v>
      </c>
      <c r="B66" s="84" t="s">
        <v>116</v>
      </c>
      <c r="C66" s="159">
        <f>DATA!C57</f>
        <v>6</v>
      </c>
      <c r="D66" s="84">
        <f>DATA!D57</f>
        <v>691</v>
      </c>
      <c r="E66" s="84">
        <f>DATA!E57</f>
        <v>362</v>
      </c>
      <c r="F66" s="84">
        <f>DATA!F57</f>
        <v>329</v>
      </c>
      <c r="G66" s="104">
        <f t="shared" si="40"/>
        <v>52.387843704775683</v>
      </c>
      <c r="H66" s="84">
        <f>DATA!H57</f>
        <v>1</v>
      </c>
      <c r="I66" s="93">
        <f>DATA!I57</f>
        <v>1</v>
      </c>
      <c r="J66" s="84">
        <f>DATA!J57</f>
        <v>360</v>
      </c>
      <c r="K66" s="15">
        <f>DATA!K57</f>
        <v>44</v>
      </c>
      <c r="L66" s="8">
        <f t="shared" si="41"/>
        <v>12.222222222222221</v>
      </c>
      <c r="M66" s="60">
        <f>DATA!L57</f>
        <v>79</v>
      </c>
      <c r="N66" s="8">
        <f t="shared" si="42"/>
        <v>21.944444444444443</v>
      </c>
      <c r="O66" s="60">
        <f>DATA!M57</f>
        <v>4</v>
      </c>
      <c r="P66" s="8">
        <f t="shared" si="43"/>
        <v>1.1111111111111112</v>
      </c>
      <c r="Q66" s="60">
        <f>DATA!N57</f>
        <v>104</v>
      </c>
      <c r="R66" s="8">
        <f t="shared" si="44"/>
        <v>28.888888888888886</v>
      </c>
      <c r="S66" s="60">
        <f>DATA!O57</f>
        <v>3</v>
      </c>
      <c r="T66" s="8">
        <f t="shared" si="45"/>
        <v>0.83333333333333337</v>
      </c>
      <c r="U66" s="60">
        <f>DATA!P57</f>
        <v>126</v>
      </c>
      <c r="V66" s="8">
        <f t="shared" si="46"/>
        <v>35</v>
      </c>
      <c r="AK66" s="15"/>
      <c r="AL66" s="15"/>
      <c r="AM66" s="15"/>
      <c r="AN66" s="15"/>
      <c r="AO66" s="15"/>
      <c r="AP66" s="15"/>
      <c r="AQ66" s="15"/>
      <c r="AR66" s="15"/>
    </row>
    <row r="67" spans="1:44" x14ac:dyDescent="0.25">
      <c r="A67" s="84" t="s">
        <v>90</v>
      </c>
      <c r="B67" s="84" t="s">
        <v>116</v>
      </c>
      <c r="C67" s="159">
        <f>DATA!C58</f>
        <v>7</v>
      </c>
      <c r="D67" s="84">
        <f>DATA!D58</f>
        <v>716</v>
      </c>
      <c r="E67" s="84">
        <f>DATA!E58</f>
        <v>345</v>
      </c>
      <c r="F67" s="84">
        <f>DATA!F58</f>
        <v>371</v>
      </c>
      <c r="G67" s="104">
        <f t="shared" si="40"/>
        <v>48.184357541899445</v>
      </c>
      <c r="H67" s="84">
        <f>DATA!H58</f>
        <v>1</v>
      </c>
      <c r="I67" s="93">
        <f>DATA!I58</f>
        <v>1</v>
      </c>
      <c r="J67" s="84">
        <f>DATA!J58</f>
        <v>343</v>
      </c>
      <c r="K67" s="15">
        <f>DATA!K58</f>
        <v>10</v>
      </c>
      <c r="L67" s="8">
        <f t="shared" si="41"/>
        <v>2.9154518950437316</v>
      </c>
      <c r="M67" s="60">
        <f>DATA!L58</f>
        <v>46</v>
      </c>
      <c r="N67" s="8">
        <f t="shared" si="42"/>
        <v>13.411078717201166</v>
      </c>
      <c r="O67" s="60">
        <f>DATA!M58</f>
        <v>9</v>
      </c>
      <c r="P67" s="8">
        <f t="shared" si="43"/>
        <v>2.6239067055393588</v>
      </c>
      <c r="Q67" s="60">
        <f>DATA!N58</f>
        <v>81</v>
      </c>
      <c r="R67" s="8">
        <f t="shared" si="44"/>
        <v>23.615160349854229</v>
      </c>
      <c r="S67" s="60">
        <f>DATA!O58</f>
        <v>6</v>
      </c>
      <c r="T67" s="8">
        <f t="shared" si="45"/>
        <v>1.749271137026239</v>
      </c>
      <c r="U67" s="60">
        <f>DATA!P58</f>
        <v>191</v>
      </c>
      <c r="V67" s="8">
        <f t="shared" si="46"/>
        <v>55.685131195335281</v>
      </c>
      <c r="AK67" s="15"/>
      <c r="AL67" s="15"/>
      <c r="AM67" s="15"/>
      <c r="AN67" s="15"/>
      <c r="AO67" s="15"/>
      <c r="AP67" s="15"/>
      <c r="AQ67" s="15"/>
      <c r="AR67" s="15"/>
    </row>
    <row r="68" spans="1:44" x14ac:dyDescent="0.25">
      <c r="A68" s="84" t="s">
        <v>90</v>
      </c>
      <c r="B68" s="84" t="s">
        <v>116</v>
      </c>
      <c r="C68" s="159">
        <f>DATA!C59</f>
        <v>8</v>
      </c>
      <c r="D68" s="84">
        <f>DATA!D59</f>
        <v>929</v>
      </c>
      <c r="E68" s="84">
        <f>DATA!E59</f>
        <v>498</v>
      </c>
      <c r="F68" s="84">
        <f>DATA!F59</f>
        <v>431</v>
      </c>
      <c r="G68" s="104">
        <f t="shared" si="40"/>
        <v>53.606027987082882</v>
      </c>
      <c r="H68" s="84">
        <f>DATA!H59</f>
        <v>5</v>
      </c>
      <c r="I68" s="93">
        <f>DATA!I59</f>
        <v>3</v>
      </c>
      <c r="J68" s="84">
        <f>DATA!J59</f>
        <v>490</v>
      </c>
      <c r="K68" s="15">
        <f>DATA!K59</f>
        <v>29</v>
      </c>
      <c r="L68" s="8">
        <f t="shared" si="41"/>
        <v>5.9183673469387754</v>
      </c>
      <c r="M68" s="60">
        <f>DATA!L59</f>
        <v>71</v>
      </c>
      <c r="N68" s="8">
        <f t="shared" si="42"/>
        <v>14.489795918367346</v>
      </c>
      <c r="O68" s="60">
        <f>DATA!M59</f>
        <v>1</v>
      </c>
      <c r="P68" s="8">
        <f t="shared" si="43"/>
        <v>0.20408163265306123</v>
      </c>
      <c r="Q68" s="60">
        <f>DATA!N59</f>
        <v>173</v>
      </c>
      <c r="R68" s="8">
        <f t="shared" si="44"/>
        <v>35.306122448979593</v>
      </c>
      <c r="S68" s="60">
        <f>DATA!O59</f>
        <v>8</v>
      </c>
      <c r="T68" s="8">
        <f t="shared" si="45"/>
        <v>1.6326530612244898</v>
      </c>
      <c r="U68" s="60">
        <f>DATA!P59</f>
        <v>208</v>
      </c>
      <c r="V68" s="8">
        <f t="shared" si="46"/>
        <v>42.448979591836732</v>
      </c>
      <c r="AK68" s="15"/>
      <c r="AL68" s="15"/>
      <c r="AM68" s="15"/>
      <c r="AN68" s="15"/>
      <c r="AO68" s="15"/>
      <c r="AP68" s="15"/>
      <c r="AQ68" s="15"/>
      <c r="AR68" s="15"/>
    </row>
    <row r="69" spans="1:44" x14ac:dyDescent="0.25">
      <c r="A69" s="84" t="s">
        <v>90</v>
      </c>
      <c r="B69" s="84" t="s">
        <v>116</v>
      </c>
      <c r="C69" s="159">
        <f>DATA!C60</f>
        <v>9</v>
      </c>
      <c r="D69" s="84">
        <f>DATA!D60</f>
        <v>1070</v>
      </c>
      <c r="E69" s="84">
        <f>DATA!E60</f>
        <v>540</v>
      </c>
      <c r="F69" s="84">
        <f>DATA!F60</f>
        <v>530</v>
      </c>
      <c r="G69" s="104">
        <f t="shared" si="40"/>
        <v>50.467289719626166</v>
      </c>
      <c r="H69" s="84">
        <f>DATA!H60</f>
        <v>4</v>
      </c>
      <c r="I69" s="93">
        <f>DATA!I60</f>
        <v>3</v>
      </c>
      <c r="J69" s="84">
        <f>DATA!J60</f>
        <v>533</v>
      </c>
      <c r="K69" s="15">
        <f>DATA!K60</f>
        <v>34</v>
      </c>
      <c r="L69" s="8">
        <f t="shared" si="41"/>
        <v>6.3789868667917444</v>
      </c>
      <c r="M69" s="60">
        <f>DATA!L60</f>
        <v>90</v>
      </c>
      <c r="N69" s="8">
        <f t="shared" si="42"/>
        <v>16.885553470919323</v>
      </c>
      <c r="O69" s="60">
        <f>DATA!M60</f>
        <v>2</v>
      </c>
      <c r="P69" s="8">
        <f t="shared" si="43"/>
        <v>0.37523452157598497</v>
      </c>
      <c r="Q69" s="60">
        <f>DATA!N60</f>
        <v>221</v>
      </c>
      <c r="R69" s="8">
        <f t="shared" si="44"/>
        <v>41.463414634146339</v>
      </c>
      <c r="S69" s="60">
        <f>DATA!O60</f>
        <v>6</v>
      </c>
      <c r="T69" s="8">
        <f t="shared" si="45"/>
        <v>1.125703564727955</v>
      </c>
      <c r="U69" s="60">
        <f>DATA!P60</f>
        <v>180</v>
      </c>
      <c r="V69" s="8">
        <f t="shared" si="46"/>
        <v>33.771106941838646</v>
      </c>
      <c r="AK69" s="15"/>
      <c r="AL69" s="15"/>
      <c r="AM69" s="15"/>
      <c r="AN69" s="15"/>
      <c r="AO69" s="15"/>
      <c r="AP69" s="15"/>
      <c r="AQ69" s="15"/>
      <c r="AR69" s="15"/>
    </row>
    <row r="70" spans="1:44" x14ac:dyDescent="0.25">
      <c r="A70" s="84" t="s">
        <v>90</v>
      </c>
      <c r="B70" s="84" t="s">
        <v>116</v>
      </c>
      <c r="C70" s="159">
        <f>DATA!C61</f>
        <v>10</v>
      </c>
      <c r="D70" s="84">
        <f>DATA!D61</f>
        <v>1200</v>
      </c>
      <c r="E70" s="84">
        <f>DATA!E61</f>
        <v>614</v>
      </c>
      <c r="F70" s="84">
        <f>DATA!F61</f>
        <v>586</v>
      </c>
      <c r="G70" s="104">
        <f t="shared" si="40"/>
        <v>51.166666666666671</v>
      </c>
      <c r="H70" s="84">
        <f>DATA!H61</f>
        <v>8</v>
      </c>
      <c r="I70" s="93">
        <f>DATA!I61</f>
        <v>2</v>
      </c>
      <c r="J70" s="84">
        <f>DATA!J61</f>
        <v>604</v>
      </c>
      <c r="K70" s="15">
        <f>DATA!K61</f>
        <v>32</v>
      </c>
      <c r="L70" s="8">
        <f t="shared" si="41"/>
        <v>5.298013245033113</v>
      </c>
      <c r="M70" s="60">
        <f>DATA!L61</f>
        <v>43</v>
      </c>
      <c r="N70" s="8">
        <f t="shared" si="42"/>
        <v>7.1192052980132452</v>
      </c>
      <c r="O70" s="60">
        <f>DATA!M61</f>
        <v>16</v>
      </c>
      <c r="P70" s="8">
        <f t="shared" si="43"/>
        <v>2.6490066225165565</v>
      </c>
      <c r="Q70" s="60">
        <f>DATA!N61</f>
        <v>113</v>
      </c>
      <c r="R70" s="8">
        <f t="shared" si="44"/>
        <v>18.70860927152318</v>
      </c>
      <c r="S70" s="60">
        <f>DATA!O61</f>
        <v>20</v>
      </c>
      <c r="T70" s="8">
        <f t="shared" si="45"/>
        <v>3.3112582781456954</v>
      </c>
      <c r="U70" s="60">
        <f>DATA!P61</f>
        <v>380</v>
      </c>
      <c r="V70" s="8">
        <f t="shared" si="46"/>
        <v>62.913907284768214</v>
      </c>
      <c r="AK70" s="15"/>
      <c r="AL70" s="15"/>
      <c r="AM70" s="15"/>
      <c r="AN70" s="15"/>
      <c r="AO70" s="15"/>
      <c r="AP70" s="15"/>
      <c r="AQ70" s="15"/>
      <c r="AR70" s="15"/>
    </row>
    <row r="71" spans="1:44" x14ac:dyDescent="0.25">
      <c r="A71" s="84" t="s">
        <v>90</v>
      </c>
      <c r="B71" s="84" t="s">
        <v>116</v>
      </c>
      <c r="C71" s="159">
        <f>DATA!C62</f>
        <v>11</v>
      </c>
      <c r="D71" s="84">
        <f>DATA!D62</f>
        <v>1018</v>
      </c>
      <c r="E71" s="84">
        <f>DATA!E62</f>
        <v>480</v>
      </c>
      <c r="F71" s="84">
        <f>DATA!F62</f>
        <v>538</v>
      </c>
      <c r="G71" s="104">
        <f t="shared" si="40"/>
        <v>47.151277013752456</v>
      </c>
      <c r="H71" s="84">
        <f>DATA!H62</f>
        <v>10</v>
      </c>
      <c r="I71" s="93">
        <f>DATA!I62</f>
        <v>0</v>
      </c>
      <c r="J71" s="84">
        <f>DATA!J62</f>
        <v>470</v>
      </c>
      <c r="K71" s="15">
        <f>DATA!K62</f>
        <v>31</v>
      </c>
      <c r="L71" s="8">
        <f t="shared" si="41"/>
        <v>6.5957446808510634</v>
      </c>
      <c r="M71" s="60">
        <f>DATA!L62</f>
        <v>40</v>
      </c>
      <c r="N71" s="8">
        <f t="shared" si="42"/>
        <v>8.5106382978723403</v>
      </c>
      <c r="O71" s="60">
        <f>DATA!M62</f>
        <v>22</v>
      </c>
      <c r="P71" s="8">
        <f t="shared" si="43"/>
        <v>4.6808510638297873</v>
      </c>
      <c r="Q71" s="60">
        <f>DATA!N62</f>
        <v>64</v>
      </c>
      <c r="R71" s="8">
        <f t="shared" si="44"/>
        <v>13.617021276595745</v>
      </c>
      <c r="S71" s="60">
        <f>DATA!O62</f>
        <v>12</v>
      </c>
      <c r="T71" s="8">
        <f t="shared" ref="T71" si="47">S71/J71*100</f>
        <v>2.5531914893617018</v>
      </c>
      <c r="U71" s="60">
        <f>DATA!P62</f>
        <v>301</v>
      </c>
      <c r="V71" s="8">
        <f t="shared" si="46"/>
        <v>64.042553191489361</v>
      </c>
      <c r="AK71" s="15"/>
      <c r="AL71" s="15"/>
      <c r="AM71" s="15"/>
      <c r="AN71" s="15"/>
      <c r="AO71" s="15"/>
      <c r="AP71" s="15"/>
      <c r="AQ71" s="15"/>
      <c r="AR71" s="15"/>
    </row>
    <row r="72" spans="1:44" x14ac:dyDescent="0.25">
      <c r="A72" s="84" t="s">
        <v>90</v>
      </c>
      <c r="B72" s="84" t="s">
        <v>116</v>
      </c>
      <c r="C72" s="159">
        <f>DATA!C63</f>
        <v>12</v>
      </c>
      <c r="D72" s="84">
        <f>DATA!D63</f>
        <v>727</v>
      </c>
      <c r="E72" s="84">
        <f>DATA!E63</f>
        <v>351</v>
      </c>
      <c r="F72" s="84">
        <f>DATA!F63</f>
        <v>376</v>
      </c>
      <c r="G72" s="104">
        <f t="shared" si="40"/>
        <v>48.280605226960112</v>
      </c>
      <c r="H72" s="84">
        <f>DATA!H63</f>
        <v>11</v>
      </c>
      <c r="I72" s="93">
        <f>DATA!I63</f>
        <v>4</v>
      </c>
      <c r="J72" s="84">
        <f>DATA!J63</f>
        <v>336</v>
      </c>
      <c r="K72" s="15">
        <f>DATA!K63</f>
        <v>20</v>
      </c>
      <c r="L72" s="8">
        <f t="shared" si="41"/>
        <v>5.9523809523809517</v>
      </c>
      <c r="M72" s="60">
        <f>DATA!L63</f>
        <v>46</v>
      </c>
      <c r="N72" s="8">
        <f t="shared" si="42"/>
        <v>13.690476190476192</v>
      </c>
      <c r="O72" s="60">
        <f>DATA!M63</f>
        <v>4</v>
      </c>
      <c r="P72" s="8">
        <f t="shared" si="43"/>
        <v>1.1904761904761905</v>
      </c>
      <c r="Q72" s="60">
        <f>DATA!N63</f>
        <v>88</v>
      </c>
      <c r="R72" s="8">
        <f t="shared" si="44"/>
        <v>26.190476190476193</v>
      </c>
      <c r="S72" s="60">
        <f>DATA!O63</f>
        <v>14</v>
      </c>
      <c r="T72" s="8">
        <f t="shared" si="45"/>
        <v>4.1666666666666661</v>
      </c>
      <c r="U72" s="60">
        <f>DATA!P63</f>
        <v>164</v>
      </c>
      <c r="V72" s="8">
        <f t="shared" si="46"/>
        <v>48.80952380952381</v>
      </c>
      <c r="AK72" s="15"/>
      <c r="AL72" s="15"/>
      <c r="AM72" s="15"/>
      <c r="AN72" s="15"/>
      <c r="AO72" s="15"/>
      <c r="AP72" s="15"/>
      <c r="AQ72" s="15"/>
      <c r="AR72" s="15"/>
    </row>
    <row r="73" spans="1:44" x14ac:dyDescent="0.25">
      <c r="A73" s="84" t="s">
        <v>90</v>
      </c>
      <c r="B73" s="84" t="s">
        <v>116</v>
      </c>
      <c r="C73" s="159">
        <f>DATA!C64</f>
        <v>13</v>
      </c>
      <c r="D73" s="84">
        <f>DATA!D64</f>
        <v>900</v>
      </c>
      <c r="E73" s="84">
        <f>DATA!E64</f>
        <v>483</v>
      </c>
      <c r="F73" s="84">
        <f>DATA!F64</f>
        <v>417</v>
      </c>
      <c r="G73" s="104">
        <f t="shared" si="40"/>
        <v>53.666666666666664</v>
      </c>
      <c r="H73" s="84">
        <f>DATA!H64</f>
        <v>1</v>
      </c>
      <c r="I73" s="93">
        <f>DATA!I64</f>
        <v>1</v>
      </c>
      <c r="J73" s="84">
        <f>DATA!J64</f>
        <v>481</v>
      </c>
      <c r="K73" s="15">
        <f>DATA!K64</f>
        <v>30</v>
      </c>
      <c r="L73" s="8">
        <f t="shared" si="41"/>
        <v>6.2370062370062378</v>
      </c>
      <c r="M73" s="60">
        <f>DATA!L64</f>
        <v>65</v>
      </c>
      <c r="N73" s="8">
        <f t="shared" si="42"/>
        <v>13.513513513513514</v>
      </c>
      <c r="O73" s="60">
        <f>DATA!M64</f>
        <v>6</v>
      </c>
      <c r="P73" s="8">
        <f t="shared" si="43"/>
        <v>1.2474012474012475</v>
      </c>
      <c r="Q73" s="60">
        <f>DATA!N64</f>
        <v>226</v>
      </c>
      <c r="R73" s="8">
        <f t="shared" si="44"/>
        <v>46.985446985446991</v>
      </c>
      <c r="S73" s="60">
        <f>DATA!O64</f>
        <v>2</v>
      </c>
      <c r="T73" s="8">
        <f t="shared" si="45"/>
        <v>0.41580041580041582</v>
      </c>
      <c r="U73" s="60">
        <f>DATA!P64</f>
        <v>152</v>
      </c>
      <c r="V73" s="8">
        <f t="shared" si="46"/>
        <v>31.600831600831604</v>
      </c>
      <c r="AK73" s="15"/>
      <c r="AL73" s="15"/>
      <c r="AM73" s="15"/>
      <c r="AN73" s="15"/>
      <c r="AO73" s="15"/>
      <c r="AP73" s="15"/>
      <c r="AQ73" s="15"/>
      <c r="AR73" s="15"/>
    </row>
    <row r="74" spans="1:44" x14ac:dyDescent="0.25">
      <c r="A74" s="11" t="s">
        <v>90</v>
      </c>
      <c r="B74" s="11" t="s">
        <v>30</v>
      </c>
      <c r="C74" s="26"/>
      <c r="D74" s="59">
        <f>SUM(D75:D82)</f>
        <v>9378</v>
      </c>
      <c r="E74" s="59">
        <f>SUM(E75:E82)</f>
        <v>5627</v>
      </c>
      <c r="F74" s="59">
        <f>D74-E74</f>
        <v>3751</v>
      </c>
      <c r="G74" s="13">
        <f>E74/D74*100</f>
        <v>60.002132650885052</v>
      </c>
      <c r="H74" s="59">
        <f t="shared" ref="H74" si="48">SUM(H75:H82)</f>
        <v>63</v>
      </c>
      <c r="I74" s="59">
        <f>SUM(I75:I82)</f>
        <v>55</v>
      </c>
      <c r="J74" s="63">
        <f>SUM(J75:J82)</f>
        <v>5509</v>
      </c>
      <c r="K74" s="59">
        <f>SUM(K75:K82)</f>
        <v>277</v>
      </c>
      <c r="L74" s="57">
        <f>K74/$J74*100</f>
        <v>5.0281357778181155</v>
      </c>
      <c r="M74" s="59">
        <f>SUM(M75:M82)</f>
        <v>1359</v>
      </c>
      <c r="N74" s="57">
        <f>M74/$J74*100</f>
        <v>24.668723906335089</v>
      </c>
      <c r="O74" s="59">
        <f>SUM(O75:O82)</f>
        <v>93</v>
      </c>
      <c r="P74" s="57">
        <f>O74/$J74*100</f>
        <v>1.6881466690869489</v>
      </c>
      <c r="Q74" s="59">
        <f>SUM(Q75:Q82)</f>
        <v>1305</v>
      </c>
      <c r="R74" s="57">
        <f>Q74/$J74*100</f>
        <v>23.688509711381375</v>
      </c>
      <c r="S74" s="59">
        <f>SUM(S75:S82)</f>
        <v>60</v>
      </c>
      <c r="T74" s="57">
        <f>S74/$J74*100</f>
        <v>1.0891268832819023</v>
      </c>
      <c r="U74" s="59">
        <f>SUM(U75:U82)</f>
        <v>2415</v>
      </c>
      <c r="V74" s="57">
        <f>U74/$J74*100</f>
        <v>43.837357052096571</v>
      </c>
      <c r="AK74" s="15"/>
      <c r="AL74" s="15"/>
      <c r="AM74" s="15"/>
      <c r="AN74" s="15"/>
      <c r="AO74" s="15"/>
      <c r="AP74" s="15"/>
      <c r="AQ74" s="15"/>
      <c r="AR74" s="15"/>
    </row>
    <row r="75" spans="1:44" s="15" customFormat="1" x14ac:dyDescent="0.25">
      <c r="A75" s="84" t="s">
        <v>90</v>
      </c>
      <c r="B75" s="84" t="s">
        <v>117</v>
      </c>
      <c r="C75" s="159">
        <f>DATA!C65</f>
        <v>1</v>
      </c>
      <c r="D75" s="84">
        <f>DATA!D65</f>
        <v>1006</v>
      </c>
      <c r="E75" s="84">
        <f>DATA!E65</f>
        <v>553</v>
      </c>
      <c r="F75" s="84">
        <f>DATA!F65</f>
        <v>453</v>
      </c>
      <c r="G75" s="104">
        <f t="shared" ref="G75:G82" si="49">E75/D75*100</f>
        <v>54.970178926441349</v>
      </c>
      <c r="H75" s="84">
        <f>DATA!H65</f>
        <v>8</v>
      </c>
      <c r="I75" s="93">
        <f>DATA!I65</f>
        <v>6</v>
      </c>
      <c r="J75" s="84">
        <f>DATA!J65</f>
        <v>539</v>
      </c>
      <c r="K75" s="15">
        <f>DATA!K65</f>
        <v>46</v>
      </c>
      <c r="L75" s="38">
        <f t="shared" ref="L75:L82" si="50">K75/J75*100</f>
        <v>8.5343228200371062</v>
      </c>
      <c r="M75" s="77">
        <f>DATA!L65</f>
        <v>117</v>
      </c>
      <c r="N75" s="38">
        <f t="shared" ref="N75:N82" si="51">M75/J75*100</f>
        <v>21.706864564007422</v>
      </c>
      <c r="O75" s="77">
        <f>DATA!M65</f>
        <v>10</v>
      </c>
      <c r="P75" s="38">
        <f t="shared" ref="P75:P82" si="52">O75/J75*100</f>
        <v>1.855287569573284</v>
      </c>
      <c r="Q75" s="77">
        <f>DATA!N65</f>
        <v>95</v>
      </c>
      <c r="R75" s="38">
        <f t="shared" ref="R75:R82" si="53">Q75/J75*100</f>
        <v>17.625231910946194</v>
      </c>
      <c r="S75" s="77">
        <f>DATA!O65</f>
        <v>10</v>
      </c>
      <c r="T75" s="38">
        <f t="shared" ref="T75:T82" si="54">S75/J75*100</f>
        <v>1.855287569573284</v>
      </c>
      <c r="U75" s="77">
        <f>DATA!P65</f>
        <v>261</v>
      </c>
      <c r="V75" s="38">
        <f t="shared" ref="V75:V82" si="55">U75/J75*100</f>
        <v>48.423005565862709</v>
      </c>
    </row>
    <row r="76" spans="1:44" s="15" customFormat="1" x14ac:dyDescent="0.25">
      <c r="A76" s="84" t="s">
        <v>90</v>
      </c>
      <c r="B76" s="84" t="s">
        <v>117</v>
      </c>
      <c r="C76" s="159">
        <f>DATA!C66</f>
        <v>2</v>
      </c>
      <c r="D76" s="84">
        <f>DATA!D66</f>
        <v>1328</v>
      </c>
      <c r="E76" s="84">
        <f>DATA!E66</f>
        <v>785</v>
      </c>
      <c r="F76" s="84">
        <f>DATA!F66</f>
        <v>543</v>
      </c>
      <c r="G76" s="104">
        <f t="shared" si="49"/>
        <v>59.111445783132531</v>
      </c>
      <c r="H76" s="84">
        <f>DATA!H66</f>
        <v>13</v>
      </c>
      <c r="I76" s="93">
        <f>DATA!I66</f>
        <v>7</v>
      </c>
      <c r="J76" s="84">
        <f>DATA!J66</f>
        <v>765</v>
      </c>
      <c r="K76" s="15">
        <f>DATA!K66</f>
        <v>39</v>
      </c>
      <c r="L76" s="38">
        <f t="shared" si="50"/>
        <v>5.0980392156862742</v>
      </c>
      <c r="M76" s="77">
        <f>DATA!L66</f>
        <v>196</v>
      </c>
      <c r="N76" s="38">
        <f t="shared" si="51"/>
        <v>25.620915032679736</v>
      </c>
      <c r="O76" s="77">
        <f>DATA!M66</f>
        <v>20</v>
      </c>
      <c r="P76" s="38">
        <f t="shared" si="52"/>
        <v>2.6143790849673203</v>
      </c>
      <c r="Q76" s="77">
        <f>DATA!N66</f>
        <v>173</v>
      </c>
      <c r="R76" s="38">
        <f t="shared" si="53"/>
        <v>22.614379084967322</v>
      </c>
      <c r="S76" s="77">
        <f>DATA!O66</f>
        <v>14</v>
      </c>
      <c r="T76" s="38">
        <f t="shared" si="54"/>
        <v>1.8300653594771243</v>
      </c>
      <c r="U76" s="77">
        <f>DATA!P66</f>
        <v>323</v>
      </c>
      <c r="V76" s="38">
        <f t="shared" si="55"/>
        <v>42.222222222222221</v>
      </c>
    </row>
    <row r="77" spans="1:44" s="15" customFormat="1" x14ac:dyDescent="0.25">
      <c r="A77" s="84" t="s">
        <v>90</v>
      </c>
      <c r="B77" s="84" t="s">
        <v>117</v>
      </c>
      <c r="C77" s="159">
        <f>DATA!C67</f>
        <v>3</v>
      </c>
      <c r="D77" s="84">
        <f>DATA!D67</f>
        <v>1164</v>
      </c>
      <c r="E77" s="84">
        <f>DATA!E67</f>
        <v>715</v>
      </c>
      <c r="F77" s="84">
        <f>DATA!F67</f>
        <v>449</v>
      </c>
      <c r="G77" s="104">
        <f t="shared" si="49"/>
        <v>61.426116838487978</v>
      </c>
      <c r="H77" s="84">
        <f>DATA!H67</f>
        <v>4</v>
      </c>
      <c r="I77" s="93">
        <f>DATA!I67</f>
        <v>7</v>
      </c>
      <c r="J77" s="84">
        <f>DATA!J67</f>
        <v>704</v>
      </c>
      <c r="K77" s="15">
        <f>DATA!K67</f>
        <v>33</v>
      </c>
      <c r="L77" s="38">
        <f t="shared" si="50"/>
        <v>4.6875</v>
      </c>
      <c r="M77" s="77">
        <f>DATA!L67</f>
        <v>202</v>
      </c>
      <c r="N77" s="38">
        <f t="shared" si="51"/>
        <v>28.693181818181817</v>
      </c>
      <c r="O77" s="77">
        <f>DATA!M67</f>
        <v>9</v>
      </c>
      <c r="P77" s="38">
        <f t="shared" si="52"/>
        <v>1.2784090909090911</v>
      </c>
      <c r="Q77" s="77">
        <f>DATA!N67</f>
        <v>213</v>
      </c>
      <c r="R77" s="38">
        <f t="shared" si="53"/>
        <v>30.255681818181817</v>
      </c>
      <c r="S77" s="77">
        <f>DATA!O67</f>
        <v>6</v>
      </c>
      <c r="T77" s="38">
        <f t="shared" si="54"/>
        <v>0.85227272727272718</v>
      </c>
      <c r="U77" s="77">
        <f>DATA!P67</f>
        <v>241</v>
      </c>
      <c r="V77" s="38">
        <f t="shared" si="55"/>
        <v>34.232954545454547</v>
      </c>
    </row>
    <row r="78" spans="1:44" s="15" customFormat="1" x14ac:dyDescent="0.25">
      <c r="A78" s="84" t="s">
        <v>90</v>
      </c>
      <c r="B78" s="84" t="s">
        <v>117</v>
      </c>
      <c r="C78" s="159">
        <f>DATA!C68</f>
        <v>4</v>
      </c>
      <c r="D78" s="84">
        <f>DATA!D68</f>
        <v>1373</v>
      </c>
      <c r="E78" s="84">
        <f>DATA!E68</f>
        <v>864</v>
      </c>
      <c r="F78" s="84">
        <f>DATA!F68</f>
        <v>509</v>
      </c>
      <c r="G78" s="104">
        <f t="shared" si="49"/>
        <v>62.927895120174803</v>
      </c>
      <c r="H78" s="84">
        <f>DATA!H68</f>
        <v>8</v>
      </c>
      <c r="I78" s="93">
        <f>DATA!I68</f>
        <v>9</v>
      </c>
      <c r="J78" s="84">
        <f>DATA!J68</f>
        <v>847</v>
      </c>
      <c r="K78" s="15">
        <f>DATA!K68</f>
        <v>37</v>
      </c>
      <c r="L78" s="38">
        <f t="shared" si="50"/>
        <v>4.3683589138134593</v>
      </c>
      <c r="M78" s="77">
        <f>DATA!L68</f>
        <v>174</v>
      </c>
      <c r="N78" s="38">
        <f t="shared" si="51"/>
        <v>20.543093270365997</v>
      </c>
      <c r="O78" s="77">
        <f>DATA!M68</f>
        <v>14</v>
      </c>
      <c r="P78" s="38">
        <f t="shared" si="52"/>
        <v>1.6528925619834711</v>
      </c>
      <c r="Q78" s="77">
        <f>DATA!N68</f>
        <v>174</v>
      </c>
      <c r="R78" s="38">
        <f t="shared" si="53"/>
        <v>20.543093270365997</v>
      </c>
      <c r="S78" s="77">
        <f>DATA!O68</f>
        <v>11</v>
      </c>
      <c r="T78" s="38">
        <f t="shared" si="54"/>
        <v>1.2987012987012987</v>
      </c>
      <c r="U78" s="77">
        <f>DATA!P68</f>
        <v>437</v>
      </c>
      <c r="V78" s="38">
        <f t="shared" si="55"/>
        <v>51.59386068476978</v>
      </c>
    </row>
    <row r="79" spans="1:44" s="15" customFormat="1" x14ac:dyDescent="0.25">
      <c r="A79" s="84" t="s">
        <v>90</v>
      </c>
      <c r="B79" s="84" t="s">
        <v>117</v>
      </c>
      <c r="C79" s="159">
        <f>DATA!C69</f>
        <v>5</v>
      </c>
      <c r="D79" s="84">
        <f>DATA!D69</f>
        <v>1183</v>
      </c>
      <c r="E79" s="84">
        <f>DATA!E69</f>
        <v>708</v>
      </c>
      <c r="F79" s="84">
        <f>DATA!F69</f>
        <v>475</v>
      </c>
      <c r="G79" s="104">
        <f t="shared" si="49"/>
        <v>59.84784446322908</v>
      </c>
      <c r="H79" s="84">
        <f>DATA!H69</f>
        <v>8</v>
      </c>
      <c r="I79" s="93">
        <f>DATA!I69</f>
        <v>11</v>
      </c>
      <c r="J79" s="84">
        <f>DATA!J69</f>
        <v>689</v>
      </c>
      <c r="K79" s="15">
        <f>DATA!K69</f>
        <v>42</v>
      </c>
      <c r="L79" s="38">
        <f t="shared" si="50"/>
        <v>6.0957910014513788</v>
      </c>
      <c r="M79" s="77">
        <f>DATA!L69</f>
        <v>188</v>
      </c>
      <c r="N79" s="38">
        <f t="shared" si="51"/>
        <v>27.285921625544269</v>
      </c>
      <c r="O79" s="77">
        <f>DATA!M69</f>
        <v>7</v>
      </c>
      <c r="P79" s="38">
        <f t="shared" si="52"/>
        <v>1.0159651669085632</v>
      </c>
      <c r="Q79" s="77">
        <f>DATA!N69</f>
        <v>173</v>
      </c>
      <c r="R79" s="38">
        <f t="shared" si="53"/>
        <v>25.108853410740199</v>
      </c>
      <c r="S79" s="77">
        <f>DATA!O69</f>
        <v>6</v>
      </c>
      <c r="T79" s="38">
        <f t="shared" si="54"/>
        <v>0.8708272859216255</v>
      </c>
      <c r="U79" s="77">
        <f>DATA!P69</f>
        <v>273</v>
      </c>
      <c r="V79" s="38">
        <f t="shared" si="55"/>
        <v>39.622641509433961</v>
      </c>
    </row>
    <row r="80" spans="1:44" s="15" customFormat="1" x14ac:dyDescent="0.25">
      <c r="A80" s="84" t="s">
        <v>90</v>
      </c>
      <c r="B80" s="84" t="s">
        <v>117</v>
      </c>
      <c r="C80" s="159">
        <f>DATA!C70</f>
        <v>6</v>
      </c>
      <c r="D80" s="84">
        <f>DATA!D70</f>
        <v>1219</v>
      </c>
      <c r="E80" s="84">
        <f>DATA!E70</f>
        <v>724</v>
      </c>
      <c r="F80" s="84">
        <f>DATA!F70</f>
        <v>495</v>
      </c>
      <c r="G80" s="104">
        <f t="shared" si="49"/>
        <v>59.392945036915499</v>
      </c>
      <c r="H80" s="84">
        <f>DATA!H70</f>
        <v>12</v>
      </c>
      <c r="I80" s="93">
        <f>DATA!I70</f>
        <v>4</v>
      </c>
      <c r="J80" s="84">
        <f>DATA!J70</f>
        <v>708</v>
      </c>
      <c r="K80" s="15">
        <f>DATA!K70</f>
        <v>17</v>
      </c>
      <c r="L80" s="38">
        <f t="shared" si="50"/>
        <v>2.4011299435028248</v>
      </c>
      <c r="M80" s="77">
        <f>DATA!L70</f>
        <v>156</v>
      </c>
      <c r="N80" s="38">
        <f t="shared" si="51"/>
        <v>22.033898305084744</v>
      </c>
      <c r="O80" s="77">
        <f>DATA!M70</f>
        <v>13</v>
      </c>
      <c r="P80" s="38">
        <f t="shared" si="52"/>
        <v>1.8361581920903955</v>
      </c>
      <c r="Q80" s="77">
        <f>DATA!N70</f>
        <v>193</v>
      </c>
      <c r="R80" s="38">
        <f t="shared" si="53"/>
        <v>27.25988700564972</v>
      </c>
      <c r="S80" s="77">
        <f>DATA!O70</f>
        <v>4</v>
      </c>
      <c r="T80" s="38">
        <f t="shared" si="54"/>
        <v>0.56497175141242939</v>
      </c>
      <c r="U80" s="77">
        <f>DATA!P70</f>
        <v>325</v>
      </c>
      <c r="V80" s="38">
        <f t="shared" si="55"/>
        <v>45.903954802259889</v>
      </c>
    </row>
    <row r="81" spans="1:38" s="15" customFormat="1" x14ac:dyDescent="0.25">
      <c r="A81" s="84" t="s">
        <v>90</v>
      </c>
      <c r="B81" s="84" t="s">
        <v>117</v>
      </c>
      <c r="C81" s="159">
        <f>DATA!C71</f>
        <v>7</v>
      </c>
      <c r="D81" s="84">
        <f>DATA!D71</f>
        <v>1109</v>
      </c>
      <c r="E81" s="84">
        <f>DATA!E71</f>
        <v>634</v>
      </c>
      <c r="F81" s="84">
        <f>DATA!F71</f>
        <v>475</v>
      </c>
      <c r="G81" s="104">
        <f t="shared" si="49"/>
        <v>57.168620378719567</v>
      </c>
      <c r="H81" s="84">
        <f>DATA!H71</f>
        <v>6</v>
      </c>
      <c r="I81" s="93">
        <f>DATA!I71</f>
        <v>7</v>
      </c>
      <c r="J81" s="84">
        <f>DATA!J71</f>
        <v>621</v>
      </c>
      <c r="K81" s="15">
        <f>DATA!K71</f>
        <v>31</v>
      </c>
      <c r="L81" s="38">
        <f t="shared" si="50"/>
        <v>4.9919484702093397</v>
      </c>
      <c r="M81" s="77">
        <f>DATA!L71</f>
        <v>136</v>
      </c>
      <c r="N81" s="38">
        <f t="shared" si="51"/>
        <v>21.900161030595815</v>
      </c>
      <c r="O81" s="77">
        <f>DATA!M71</f>
        <v>14</v>
      </c>
      <c r="P81" s="38">
        <f t="shared" si="52"/>
        <v>2.2544283413848629</v>
      </c>
      <c r="Q81" s="77">
        <f>DATA!N71</f>
        <v>150</v>
      </c>
      <c r="R81" s="38">
        <f t="shared" si="53"/>
        <v>24.154589371980677</v>
      </c>
      <c r="S81" s="77">
        <f>DATA!O71</f>
        <v>3</v>
      </c>
      <c r="T81" s="38">
        <f t="shared" si="54"/>
        <v>0.48309178743961351</v>
      </c>
      <c r="U81" s="77">
        <f>DATA!P71</f>
        <v>287</v>
      </c>
      <c r="V81" s="38">
        <f t="shared" si="55"/>
        <v>46.215780998389697</v>
      </c>
    </row>
    <row r="82" spans="1:38" s="15" customFormat="1" x14ac:dyDescent="0.25">
      <c r="A82" s="84" t="s">
        <v>90</v>
      </c>
      <c r="B82" s="84" t="s">
        <v>117</v>
      </c>
      <c r="C82" s="159">
        <f>DATA!C72</f>
        <v>8</v>
      </c>
      <c r="D82" s="84">
        <f>DATA!D72</f>
        <v>996</v>
      </c>
      <c r="E82" s="84">
        <f>DATA!E72</f>
        <v>644</v>
      </c>
      <c r="F82" s="84">
        <f>DATA!F72</f>
        <v>352</v>
      </c>
      <c r="G82" s="104">
        <f t="shared" si="49"/>
        <v>64.658634538152612</v>
      </c>
      <c r="H82" s="84">
        <f>DATA!H72</f>
        <v>4</v>
      </c>
      <c r="I82" s="93">
        <f>DATA!I72</f>
        <v>4</v>
      </c>
      <c r="J82" s="84">
        <f>DATA!J72</f>
        <v>636</v>
      </c>
      <c r="K82" s="15">
        <f>DATA!K72</f>
        <v>32</v>
      </c>
      <c r="L82" s="38">
        <f t="shared" si="50"/>
        <v>5.0314465408805038</v>
      </c>
      <c r="M82" s="77">
        <f>DATA!L72</f>
        <v>190</v>
      </c>
      <c r="N82" s="38">
        <f t="shared" si="51"/>
        <v>29.874213836477985</v>
      </c>
      <c r="O82" s="77">
        <f>DATA!M72</f>
        <v>6</v>
      </c>
      <c r="P82" s="38">
        <f t="shared" si="52"/>
        <v>0.94339622641509435</v>
      </c>
      <c r="Q82" s="77">
        <f>DATA!N72</f>
        <v>134</v>
      </c>
      <c r="R82" s="38">
        <f t="shared" si="53"/>
        <v>21.069182389937108</v>
      </c>
      <c r="S82" s="77">
        <f>DATA!O72</f>
        <v>6</v>
      </c>
      <c r="T82" s="38">
        <f t="shared" si="54"/>
        <v>0.94339622641509435</v>
      </c>
      <c r="U82" s="77">
        <f>DATA!P72</f>
        <v>268</v>
      </c>
      <c r="V82" s="38">
        <f t="shared" si="55"/>
        <v>42.138364779874216</v>
      </c>
    </row>
    <row r="83" spans="1:38" x14ac:dyDescent="0.25">
      <c r="A83" s="11" t="s">
        <v>90</v>
      </c>
      <c r="B83" s="11" t="s">
        <v>31</v>
      </c>
      <c r="C83" s="26"/>
      <c r="D83" s="59">
        <f>SUM(D84:D90)</f>
        <v>8730</v>
      </c>
      <c r="E83" s="59">
        <f>SUM(E84:E90)</f>
        <v>4792</v>
      </c>
      <c r="F83" s="59">
        <f>D83-E83</f>
        <v>3938</v>
      </c>
      <c r="G83" s="13">
        <f>E83/D83*100</f>
        <v>54.891179839633452</v>
      </c>
      <c r="H83" s="59">
        <f t="shared" ref="H83" si="56">SUM(H84:H90)</f>
        <v>42</v>
      </c>
      <c r="I83" s="59">
        <f>SUM(I84:I90)</f>
        <v>51</v>
      </c>
      <c r="J83" s="63">
        <f>SUM(J84:J90)</f>
        <v>4699</v>
      </c>
      <c r="K83" s="59">
        <f>SUM(K84:K90)</f>
        <v>166</v>
      </c>
      <c r="L83" s="57">
        <f>K83/$J83*100</f>
        <v>3.5326665247925089</v>
      </c>
      <c r="M83" s="59">
        <f>SUM(M84:M90)</f>
        <v>1054</v>
      </c>
      <c r="N83" s="57">
        <f>M83/$J83*100</f>
        <v>22.4303043200681</v>
      </c>
      <c r="O83" s="59">
        <f>SUM(O84:O90)</f>
        <v>57</v>
      </c>
      <c r="P83" s="57">
        <f>O83/$J83*100</f>
        <v>1.2130240476697169</v>
      </c>
      <c r="Q83" s="59">
        <f>SUM(Q84:Q90)</f>
        <v>1398</v>
      </c>
      <c r="R83" s="57">
        <f>Q83/$J83*100</f>
        <v>29.751010853373057</v>
      </c>
      <c r="S83" s="59">
        <f>SUM(S84:S90)</f>
        <v>62</v>
      </c>
      <c r="T83" s="57">
        <f>S83/$J83*100</f>
        <v>1.3194296658863589</v>
      </c>
      <c r="U83" s="59">
        <f>SUM(U84:U90)</f>
        <v>1962</v>
      </c>
      <c r="V83" s="57">
        <f>U83/$J83*100</f>
        <v>41.75356458821026</v>
      </c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</row>
    <row r="84" spans="1:38" x14ac:dyDescent="0.25">
      <c r="A84" s="84" t="s">
        <v>90</v>
      </c>
      <c r="B84" s="84" t="s">
        <v>9</v>
      </c>
      <c r="C84" s="159">
        <f>DATA!C73</f>
        <v>1</v>
      </c>
      <c r="D84" s="84">
        <f>DATA!D73</f>
        <v>1138</v>
      </c>
      <c r="E84" s="84">
        <f>DATA!E73</f>
        <v>692</v>
      </c>
      <c r="F84" s="84">
        <f>DATA!F73</f>
        <v>446</v>
      </c>
      <c r="G84" s="104">
        <f t="shared" ref="G84:G90" si="57">E84/D84*100</f>
        <v>60.80843585237259</v>
      </c>
      <c r="H84" s="84">
        <f>DATA!H73</f>
        <v>3</v>
      </c>
      <c r="I84" s="93">
        <f>DATA!I73</f>
        <v>7</v>
      </c>
      <c r="J84" s="84">
        <f>DATA!J73</f>
        <v>682</v>
      </c>
      <c r="K84" s="15">
        <f>DATA!K73</f>
        <v>29</v>
      </c>
      <c r="L84" s="8">
        <f t="shared" ref="L84:L90" si="58">K84/J84*100</f>
        <v>4.2521994134897358</v>
      </c>
      <c r="M84" s="60">
        <f>DATA!L73</f>
        <v>102</v>
      </c>
      <c r="N84" s="8">
        <f t="shared" ref="N84:N90" si="59">M84/J84*100</f>
        <v>14.95601173020528</v>
      </c>
      <c r="O84" s="60">
        <f>DATA!M73</f>
        <v>7</v>
      </c>
      <c r="P84" s="8">
        <f t="shared" ref="P84:P90" si="60">O84/J84*100</f>
        <v>1.0263929618768328</v>
      </c>
      <c r="Q84" s="60">
        <f>DATA!N73</f>
        <v>262</v>
      </c>
      <c r="R84" s="8">
        <f t="shared" ref="R84:R90" si="61">Q84/J84*100</f>
        <v>38.416422287390027</v>
      </c>
      <c r="S84" s="60">
        <f>DATA!O73</f>
        <v>4</v>
      </c>
      <c r="T84" s="8">
        <f t="shared" ref="T84:T90" si="62">S84/J84*100</f>
        <v>0.5865102639296188</v>
      </c>
      <c r="U84" s="60">
        <f>DATA!P73</f>
        <v>278</v>
      </c>
      <c r="V84" s="8">
        <f t="shared" ref="V84:V90" si="63">U84/J84*100</f>
        <v>40.762463343108507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</row>
    <row r="85" spans="1:38" x14ac:dyDescent="0.25">
      <c r="A85" s="84" t="s">
        <v>90</v>
      </c>
      <c r="B85" s="84" t="s">
        <v>9</v>
      </c>
      <c r="C85" s="159">
        <f>DATA!C74</f>
        <v>2</v>
      </c>
      <c r="D85" s="84">
        <f>DATA!D74</f>
        <v>1129</v>
      </c>
      <c r="E85" s="84">
        <f>DATA!E74</f>
        <v>592</v>
      </c>
      <c r="F85" s="84">
        <f>DATA!F74</f>
        <v>537</v>
      </c>
      <c r="G85" s="104">
        <f t="shared" si="57"/>
        <v>52.435783879539407</v>
      </c>
      <c r="H85" s="84">
        <f>DATA!H74</f>
        <v>2</v>
      </c>
      <c r="I85" s="93">
        <f>DATA!I74</f>
        <v>6</v>
      </c>
      <c r="J85" s="84">
        <f>DATA!J74</f>
        <v>584</v>
      </c>
      <c r="K85" s="15">
        <f>DATA!K74</f>
        <v>23</v>
      </c>
      <c r="L85" s="8">
        <f t="shared" si="58"/>
        <v>3.9383561643835616</v>
      </c>
      <c r="M85" s="60">
        <f>DATA!L74</f>
        <v>142</v>
      </c>
      <c r="N85" s="8">
        <f t="shared" si="59"/>
        <v>24.315068493150687</v>
      </c>
      <c r="O85" s="60">
        <f>DATA!M74</f>
        <v>8</v>
      </c>
      <c r="P85" s="8">
        <f t="shared" si="60"/>
        <v>1.3698630136986301</v>
      </c>
      <c r="Q85" s="60">
        <f>DATA!N74</f>
        <v>154</v>
      </c>
      <c r="R85" s="8">
        <f t="shared" si="61"/>
        <v>26.36986301369863</v>
      </c>
      <c r="S85" s="60">
        <f>DATA!O74</f>
        <v>6</v>
      </c>
      <c r="T85" s="8">
        <f t="shared" si="62"/>
        <v>1.0273972602739725</v>
      </c>
      <c r="U85" s="60">
        <f>DATA!P74</f>
        <v>251</v>
      </c>
      <c r="V85" s="8">
        <f t="shared" si="63"/>
        <v>42.979452054794521</v>
      </c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</row>
    <row r="86" spans="1:38" x14ac:dyDescent="0.25">
      <c r="A86" s="84" t="s">
        <v>90</v>
      </c>
      <c r="B86" s="84" t="s">
        <v>9</v>
      </c>
      <c r="C86" s="159">
        <f>DATA!C75</f>
        <v>3</v>
      </c>
      <c r="D86" s="84">
        <f>DATA!D75</f>
        <v>1210</v>
      </c>
      <c r="E86" s="84">
        <f>DATA!E75</f>
        <v>703</v>
      </c>
      <c r="F86" s="84">
        <f>DATA!F75</f>
        <v>507</v>
      </c>
      <c r="G86" s="104">
        <f t="shared" si="57"/>
        <v>58.099173553719005</v>
      </c>
      <c r="H86" s="84">
        <f>DATA!H75</f>
        <v>11</v>
      </c>
      <c r="I86" s="93">
        <f>DATA!I75</f>
        <v>5</v>
      </c>
      <c r="J86" s="84">
        <f>DATA!J75</f>
        <v>687</v>
      </c>
      <c r="K86" s="15">
        <f>DATA!K75</f>
        <v>38</v>
      </c>
      <c r="L86" s="8">
        <f t="shared" si="58"/>
        <v>5.5312954876273652</v>
      </c>
      <c r="M86" s="60">
        <f>DATA!L75</f>
        <v>128</v>
      </c>
      <c r="N86" s="8">
        <f t="shared" si="59"/>
        <v>18.631732168850075</v>
      </c>
      <c r="O86" s="60">
        <f>DATA!M75</f>
        <v>17</v>
      </c>
      <c r="P86" s="8">
        <f t="shared" si="60"/>
        <v>2.4745269286754001</v>
      </c>
      <c r="Q86" s="60">
        <f>DATA!N75</f>
        <v>222</v>
      </c>
      <c r="R86" s="8">
        <f t="shared" si="61"/>
        <v>32.314410480349345</v>
      </c>
      <c r="S86" s="60">
        <f>DATA!O75</f>
        <v>9</v>
      </c>
      <c r="T86" s="8">
        <f t="shared" si="62"/>
        <v>1.3100436681222707</v>
      </c>
      <c r="U86" s="60">
        <f>DATA!P75</f>
        <v>273</v>
      </c>
      <c r="V86" s="8">
        <f t="shared" si="63"/>
        <v>39.737991266375545</v>
      </c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</row>
    <row r="87" spans="1:38" x14ac:dyDescent="0.25">
      <c r="A87" s="84" t="s">
        <v>90</v>
      </c>
      <c r="B87" s="84" t="s">
        <v>9</v>
      </c>
      <c r="C87" s="159">
        <f>DATA!C76</f>
        <v>4</v>
      </c>
      <c r="D87" s="84">
        <f>DATA!D76</f>
        <v>1591</v>
      </c>
      <c r="E87" s="84">
        <f>DATA!E76</f>
        <v>874</v>
      </c>
      <c r="F87" s="84">
        <f>DATA!F76</f>
        <v>717</v>
      </c>
      <c r="G87" s="104">
        <f t="shared" si="57"/>
        <v>54.934003771213071</v>
      </c>
      <c r="H87" s="84">
        <f>DATA!H76</f>
        <v>10</v>
      </c>
      <c r="I87" s="93">
        <f>DATA!I76</f>
        <v>10</v>
      </c>
      <c r="J87" s="84">
        <f>DATA!J76</f>
        <v>854</v>
      </c>
      <c r="K87" s="15">
        <f>DATA!K76</f>
        <v>21</v>
      </c>
      <c r="L87" s="8">
        <f t="shared" si="58"/>
        <v>2.459016393442623</v>
      </c>
      <c r="M87" s="60">
        <f>DATA!L76</f>
        <v>225</v>
      </c>
      <c r="N87" s="8">
        <f t="shared" si="59"/>
        <v>26.346604215456676</v>
      </c>
      <c r="O87" s="60">
        <f>DATA!M76</f>
        <v>5</v>
      </c>
      <c r="P87" s="8">
        <f t="shared" si="60"/>
        <v>0.58548009367681508</v>
      </c>
      <c r="Q87" s="60">
        <f>DATA!N76</f>
        <v>259</v>
      </c>
      <c r="R87" s="8">
        <f t="shared" si="61"/>
        <v>30.327868852459016</v>
      </c>
      <c r="S87" s="60">
        <f>DATA!O76</f>
        <v>16</v>
      </c>
      <c r="T87" s="8">
        <f t="shared" si="62"/>
        <v>1.873536299765808</v>
      </c>
      <c r="U87" s="60">
        <f>DATA!P76</f>
        <v>328</v>
      </c>
      <c r="V87" s="8">
        <f t="shared" si="63"/>
        <v>38.40749414519906</v>
      </c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</row>
    <row r="88" spans="1:38" x14ac:dyDescent="0.25">
      <c r="A88" s="84" t="s">
        <v>90</v>
      </c>
      <c r="B88" s="84" t="s">
        <v>9</v>
      </c>
      <c r="C88" s="159">
        <f>DATA!C77</f>
        <v>5</v>
      </c>
      <c r="D88" s="84">
        <f>DATA!D77</f>
        <v>966</v>
      </c>
      <c r="E88" s="84">
        <f>DATA!E77</f>
        <v>558</v>
      </c>
      <c r="F88" s="84">
        <f>DATA!F77</f>
        <v>408</v>
      </c>
      <c r="G88" s="104">
        <f t="shared" si="57"/>
        <v>57.763975155279503</v>
      </c>
      <c r="H88" s="84">
        <f>DATA!H77</f>
        <v>3</v>
      </c>
      <c r="I88" s="93">
        <f>DATA!I77</f>
        <v>6</v>
      </c>
      <c r="J88" s="84">
        <f>DATA!J77</f>
        <v>549</v>
      </c>
      <c r="K88" s="15">
        <f>DATA!K77</f>
        <v>15</v>
      </c>
      <c r="L88" s="8">
        <f t="shared" si="58"/>
        <v>2.7322404371584699</v>
      </c>
      <c r="M88" s="60">
        <f>DATA!L77</f>
        <v>150</v>
      </c>
      <c r="N88" s="8">
        <f t="shared" si="59"/>
        <v>27.322404371584703</v>
      </c>
      <c r="O88" s="60">
        <f>DATA!M77</f>
        <v>3</v>
      </c>
      <c r="P88" s="8">
        <f t="shared" si="60"/>
        <v>0.54644808743169404</v>
      </c>
      <c r="Q88" s="60">
        <f>DATA!N77</f>
        <v>153</v>
      </c>
      <c r="R88" s="8">
        <f t="shared" si="61"/>
        <v>27.868852459016392</v>
      </c>
      <c r="S88" s="60">
        <f>DATA!O77</f>
        <v>8</v>
      </c>
      <c r="T88" s="8">
        <f t="shared" si="62"/>
        <v>1.4571948998178506</v>
      </c>
      <c r="U88" s="60">
        <f>DATA!P77</f>
        <v>220</v>
      </c>
      <c r="V88" s="8">
        <f t="shared" si="63"/>
        <v>40.072859744990893</v>
      </c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</row>
    <row r="89" spans="1:38" x14ac:dyDescent="0.25">
      <c r="A89" s="84" t="s">
        <v>90</v>
      </c>
      <c r="B89" s="84" t="s">
        <v>9</v>
      </c>
      <c r="C89" s="159">
        <f>DATA!C78</f>
        <v>6</v>
      </c>
      <c r="D89" s="84">
        <f>DATA!D78</f>
        <v>1051</v>
      </c>
      <c r="E89" s="84">
        <f>DATA!E78</f>
        <v>528</v>
      </c>
      <c r="F89" s="84">
        <f>DATA!F78</f>
        <v>523</v>
      </c>
      <c r="G89" s="104">
        <f t="shared" si="57"/>
        <v>50.237868696479552</v>
      </c>
      <c r="H89" s="84">
        <f>DATA!H78</f>
        <v>10</v>
      </c>
      <c r="I89" s="93">
        <f>DATA!I78</f>
        <v>5</v>
      </c>
      <c r="J89" s="84">
        <f>DATA!J78</f>
        <v>513</v>
      </c>
      <c r="K89" s="15">
        <f>DATA!K78</f>
        <v>24</v>
      </c>
      <c r="L89" s="8">
        <f t="shared" si="58"/>
        <v>4.6783625730994149</v>
      </c>
      <c r="M89" s="60">
        <f>DATA!L78</f>
        <v>130</v>
      </c>
      <c r="N89" s="8">
        <f t="shared" si="59"/>
        <v>25.341130604288498</v>
      </c>
      <c r="O89" s="60">
        <f>DATA!M78</f>
        <v>7</v>
      </c>
      <c r="P89" s="8">
        <f t="shared" si="60"/>
        <v>1.364522417153996</v>
      </c>
      <c r="Q89" s="60">
        <f>DATA!N78</f>
        <v>128</v>
      </c>
      <c r="R89" s="8">
        <f t="shared" si="61"/>
        <v>24.951267056530213</v>
      </c>
      <c r="S89" s="60">
        <f>DATA!O78</f>
        <v>8</v>
      </c>
      <c r="T89" s="8">
        <f t="shared" si="62"/>
        <v>1.5594541910331383</v>
      </c>
      <c r="U89" s="60">
        <f>DATA!P78</f>
        <v>216</v>
      </c>
      <c r="V89" s="8">
        <f t="shared" si="63"/>
        <v>42.105263157894733</v>
      </c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</row>
    <row r="90" spans="1:38" x14ac:dyDescent="0.25">
      <c r="A90" s="84" t="s">
        <v>90</v>
      </c>
      <c r="B90" s="84" t="s">
        <v>9</v>
      </c>
      <c r="C90" s="159">
        <f>DATA!C79</f>
        <v>7</v>
      </c>
      <c r="D90" s="84">
        <f>DATA!D79</f>
        <v>1645</v>
      </c>
      <c r="E90" s="84">
        <f>DATA!E79</f>
        <v>845</v>
      </c>
      <c r="F90" s="84">
        <f>DATA!F79</f>
        <v>800</v>
      </c>
      <c r="G90" s="104">
        <f t="shared" si="57"/>
        <v>51.367781155015201</v>
      </c>
      <c r="H90" s="84">
        <f>DATA!H79</f>
        <v>3</v>
      </c>
      <c r="I90" s="93">
        <f>DATA!I79</f>
        <v>12</v>
      </c>
      <c r="J90" s="84">
        <f>DATA!J79</f>
        <v>830</v>
      </c>
      <c r="K90" s="15">
        <f>DATA!K79</f>
        <v>16</v>
      </c>
      <c r="L90" s="8">
        <f t="shared" si="58"/>
        <v>1.9277108433734942</v>
      </c>
      <c r="M90" s="60">
        <f>DATA!L79</f>
        <v>177</v>
      </c>
      <c r="N90" s="8">
        <f t="shared" si="59"/>
        <v>21.325301204819276</v>
      </c>
      <c r="O90" s="60">
        <f>DATA!M79</f>
        <v>10</v>
      </c>
      <c r="P90" s="8">
        <f t="shared" si="60"/>
        <v>1.2048192771084338</v>
      </c>
      <c r="Q90" s="60">
        <f>DATA!N79</f>
        <v>220</v>
      </c>
      <c r="R90" s="8">
        <f t="shared" si="61"/>
        <v>26.506024096385545</v>
      </c>
      <c r="S90" s="60">
        <f>DATA!O79</f>
        <v>11</v>
      </c>
      <c r="T90" s="8">
        <f t="shared" si="62"/>
        <v>1.3253012048192772</v>
      </c>
      <c r="U90" s="60">
        <f>DATA!P79</f>
        <v>396</v>
      </c>
      <c r="V90" s="8">
        <f t="shared" si="63"/>
        <v>47.710843373493979</v>
      </c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  <row r="91" spans="1:38" x14ac:dyDescent="0.25">
      <c r="A91" s="11" t="s">
        <v>90</v>
      </c>
      <c r="B91" s="11" t="s">
        <v>32</v>
      </c>
      <c r="C91" s="26"/>
      <c r="D91" s="59">
        <f>SUM(D92:D99)</f>
        <v>10468</v>
      </c>
      <c r="E91" s="59">
        <f>SUM(E92:E99)</f>
        <v>5712</v>
      </c>
      <c r="F91" s="59">
        <f>D91-E91</f>
        <v>4756</v>
      </c>
      <c r="G91" s="13">
        <f>E91/D91*100</f>
        <v>54.566297286969814</v>
      </c>
      <c r="H91" s="59">
        <f t="shared" ref="H91" si="64">SUM(H92:H99)</f>
        <v>40</v>
      </c>
      <c r="I91" s="59">
        <f>SUM(I92:I99)</f>
        <v>71</v>
      </c>
      <c r="J91" s="63">
        <f>SUM(J92:J99)</f>
        <v>5601</v>
      </c>
      <c r="K91" s="59">
        <f>SUM(K92:K99)</f>
        <v>133</v>
      </c>
      <c r="L91" s="57">
        <f>K91/$J91*100</f>
        <v>2.3745759685770396</v>
      </c>
      <c r="M91" s="59">
        <f>SUM(M92:M99)</f>
        <v>1150</v>
      </c>
      <c r="N91" s="57">
        <f>M91/$J91*100</f>
        <v>20.532047848598463</v>
      </c>
      <c r="O91" s="59">
        <f>SUM(O92:O99)</f>
        <v>120</v>
      </c>
      <c r="P91" s="57">
        <f>O91/$J91*100</f>
        <v>2.1424745581146225</v>
      </c>
      <c r="Q91" s="59">
        <f>SUM(Q92:Q99)</f>
        <v>1995</v>
      </c>
      <c r="R91" s="57">
        <f>Q91/$J91*100</f>
        <v>35.618639528655599</v>
      </c>
      <c r="S91" s="59">
        <f>SUM(S92:S99)</f>
        <v>103</v>
      </c>
      <c r="T91" s="57">
        <f>S91/$J91*100</f>
        <v>1.838957329048384</v>
      </c>
      <c r="U91" s="59">
        <f>SUM(U92:U99)</f>
        <v>2100</v>
      </c>
      <c r="V91" s="57">
        <f>U91/$J91*100</f>
        <v>37.493304767005888</v>
      </c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</row>
    <row r="92" spans="1:38" x14ac:dyDescent="0.25">
      <c r="A92" s="84" t="s">
        <v>90</v>
      </c>
      <c r="B92" s="84" t="s">
        <v>10</v>
      </c>
      <c r="C92" s="159" t="str">
        <f>DATA!C80</f>
        <v>1 (Afaahiti 1)</v>
      </c>
      <c r="D92" s="84">
        <f>DATA!D80</f>
        <v>1163</v>
      </c>
      <c r="E92" s="84">
        <f>DATA!E80</f>
        <v>576</v>
      </c>
      <c r="F92" s="84">
        <f>DATA!F80</f>
        <v>587</v>
      </c>
      <c r="G92" s="104">
        <f t="shared" ref="G92:G99" si="65">E92/D92*100</f>
        <v>49.527085124677555</v>
      </c>
      <c r="H92" s="84">
        <f>DATA!H80</f>
        <v>6</v>
      </c>
      <c r="I92" s="93">
        <f>DATA!I80</f>
        <v>13</v>
      </c>
      <c r="J92" s="84">
        <f>DATA!J80</f>
        <v>557</v>
      </c>
      <c r="K92" s="15">
        <f>DATA!K80</f>
        <v>27</v>
      </c>
      <c r="L92" s="8">
        <f t="shared" ref="L92:L99" si="66">K92/J92*100</f>
        <v>4.8473967684021542</v>
      </c>
      <c r="M92" s="60">
        <f>DATA!L80</f>
        <v>128</v>
      </c>
      <c r="N92" s="8">
        <f t="shared" ref="N92:N99" si="67">M92/J92*100</f>
        <v>22.980251346499102</v>
      </c>
      <c r="O92" s="60">
        <f>DATA!M80</f>
        <v>13</v>
      </c>
      <c r="P92" s="8">
        <f t="shared" ref="P92:P99" si="68">O92/J92*100</f>
        <v>2.3339317773788149</v>
      </c>
      <c r="Q92" s="60">
        <f>DATA!N80</f>
        <v>125</v>
      </c>
      <c r="R92" s="8">
        <f t="shared" ref="R92:R99" si="69">Q92/J92*100</f>
        <v>22.44165170556553</v>
      </c>
      <c r="S92" s="60">
        <f>DATA!O80</f>
        <v>38</v>
      </c>
      <c r="T92" s="8">
        <f t="shared" ref="T92:T99" si="70">S92/J92*100</f>
        <v>6.8222621184919214</v>
      </c>
      <c r="U92" s="60">
        <f>DATA!P80</f>
        <v>226</v>
      </c>
      <c r="V92" s="8">
        <f t="shared" ref="V92:V99" si="71">U92/J92*100</f>
        <v>40.574506283662473</v>
      </c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</row>
    <row r="93" spans="1:38" x14ac:dyDescent="0.25">
      <c r="A93" s="84" t="s">
        <v>90</v>
      </c>
      <c r="B93" s="84" t="s">
        <v>10</v>
      </c>
      <c r="C93" s="159" t="str">
        <f>DATA!C81</f>
        <v>2 (Afaahiti 2)</v>
      </c>
      <c r="D93" s="84">
        <f>DATA!D81</f>
        <v>1045</v>
      </c>
      <c r="E93" s="84">
        <f>DATA!E81</f>
        <v>495</v>
      </c>
      <c r="F93" s="84">
        <f>DATA!F81</f>
        <v>550</v>
      </c>
      <c r="G93" s="104">
        <f t="shared" si="65"/>
        <v>47.368421052631575</v>
      </c>
      <c r="H93" s="84">
        <f>DATA!H81</f>
        <v>2</v>
      </c>
      <c r="I93" s="93">
        <f>DATA!I81</f>
        <v>7</v>
      </c>
      <c r="J93" s="84">
        <f>DATA!J81</f>
        <v>486</v>
      </c>
      <c r="K93" s="15">
        <f>DATA!K81</f>
        <v>14</v>
      </c>
      <c r="L93" s="8">
        <f t="shared" si="66"/>
        <v>2.880658436213992</v>
      </c>
      <c r="M93" s="60">
        <f>DATA!L81</f>
        <v>81</v>
      </c>
      <c r="N93" s="8">
        <f t="shared" si="67"/>
        <v>16.666666666666664</v>
      </c>
      <c r="O93" s="60">
        <f>DATA!M81</f>
        <v>22</v>
      </c>
      <c r="P93" s="8">
        <f t="shared" si="68"/>
        <v>4.5267489711934159</v>
      </c>
      <c r="Q93" s="60">
        <f>DATA!N81</f>
        <v>134</v>
      </c>
      <c r="R93" s="8">
        <f t="shared" si="69"/>
        <v>27.572016460905353</v>
      </c>
      <c r="S93" s="60">
        <f>DATA!O81</f>
        <v>14</v>
      </c>
      <c r="T93" s="8">
        <f t="shared" si="70"/>
        <v>2.880658436213992</v>
      </c>
      <c r="U93" s="60">
        <f>DATA!P81</f>
        <v>221</v>
      </c>
      <c r="V93" s="8">
        <f t="shared" si="71"/>
        <v>45.47325102880658</v>
      </c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</row>
    <row r="94" spans="1:38" x14ac:dyDescent="0.25">
      <c r="A94" s="84" t="s">
        <v>90</v>
      </c>
      <c r="B94" s="84" t="s">
        <v>10</v>
      </c>
      <c r="C94" s="159" t="str">
        <f>DATA!C82</f>
        <v>3 (Afaahiti 3)</v>
      </c>
      <c r="D94" s="84">
        <f>DATA!D82</f>
        <v>1502</v>
      </c>
      <c r="E94" s="84">
        <f>DATA!E82</f>
        <v>716</v>
      </c>
      <c r="F94" s="84">
        <f>DATA!F82</f>
        <v>786</v>
      </c>
      <c r="G94" s="104">
        <f t="shared" si="65"/>
        <v>47.669773635153128</v>
      </c>
      <c r="H94" s="84">
        <f>DATA!H82</f>
        <v>8</v>
      </c>
      <c r="I94" s="93">
        <f>DATA!I82</f>
        <v>6</v>
      </c>
      <c r="J94" s="84">
        <f>DATA!J82</f>
        <v>702</v>
      </c>
      <c r="K94" s="15">
        <f>DATA!K82</f>
        <v>30</v>
      </c>
      <c r="L94" s="8">
        <f t="shared" si="66"/>
        <v>4.2735042735042734</v>
      </c>
      <c r="M94" s="60">
        <f>DATA!L82</f>
        <v>98</v>
      </c>
      <c r="N94" s="8">
        <f t="shared" si="67"/>
        <v>13.96011396011396</v>
      </c>
      <c r="O94" s="60">
        <f>DATA!M82</f>
        <v>20</v>
      </c>
      <c r="P94" s="8">
        <f t="shared" si="68"/>
        <v>2.8490028490028489</v>
      </c>
      <c r="Q94" s="60">
        <f>DATA!N82</f>
        <v>220</v>
      </c>
      <c r="R94" s="8">
        <f t="shared" si="69"/>
        <v>31.339031339031337</v>
      </c>
      <c r="S94" s="60">
        <f>DATA!O82</f>
        <v>16</v>
      </c>
      <c r="T94" s="8">
        <f t="shared" si="70"/>
        <v>2.2792022792022792</v>
      </c>
      <c r="U94" s="60">
        <f>DATA!P82</f>
        <v>318</v>
      </c>
      <c r="V94" s="8">
        <f t="shared" si="71"/>
        <v>45.299145299145302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</row>
    <row r="95" spans="1:38" x14ac:dyDescent="0.25">
      <c r="A95" s="84" t="s">
        <v>90</v>
      </c>
      <c r="B95" s="84" t="s">
        <v>10</v>
      </c>
      <c r="C95" s="159" t="str">
        <f>DATA!C83</f>
        <v>4 (Afaahiti 4)</v>
      </c>
      <c r="D95" s="84">
        <f>DATA!D83</f>
        <v>1210</v>
      </c>
      <c r="E95" s="84">
        <f>DATA!E83</f>
        <v>625</v>
      </c>
      <c r="F95" s="84">
        <f>DATA!F83</f>
        <v>585</v>
      </c>
      <c r="G95" s="104">
        <f t="shared" si="65"/>
        <v>51.652892561983464</v>
      </c>
      <c r="H95" s="84">
        <f>DATA!H83</f>
        <v>11</v>
      </c>
      <c r="I95" s="93">
        <f>DATA!I83</f>
        <v>11</v>
      </c>
      <c r="J95" s="84">
        <f>DATA!J83</f>
        <v>603</v>
      </c>
      <c r="K95" s="15">
        <f>DATA!K83</f>
        <v>29</v>
      </c>
      <c r="L95" s="8">
        <f t="shared" si="66"/>
        <v>4.8092868988391384</v>
      </c>
      <c r="M95" s="60">
        <f>DATA!L83</f>
        <v>97</v>
      </c>
      <c r="N95" s="8">
        <f t="shared" si="67"/>
        <v>16.086235489220563</v>
      </c>
      <c r="O95" s="60">
        <f>DATA!M83</f>
        <v>13</v>
      </c>
      <c r="P95" s="8">
        <f t="shared" si="68"/>
        <v>2.1558872305140961</v>
      </c>
      <c r="Q95" s="60">
        <f>DATA!N83</f>
        <v>180</v>
      </c>
      <c r="R95" s="8">
        <f t="shared" si="69"/>
        <v>29.850746268656714</v>
      </c>
      <c r="S95" s="60">
        <f>DATA!O83</f>
        <v>11</v>
      </c>
      <c r="T95" s="8">
        <f t="shared" si="70"/>
        <v>1.8242122719734661</v>
      </c>
      <c r="U95" s="60">
        <f>DATA!P83</f>
        <v>273</v>
      </c>
      <c r="V95" s="8">
        <f t="shared" si="71"/>
        <v>45.273631840796021</v>
      </c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</row>
    <row r="96" spans="1:38" x14ac:dyDescent="0.25">
      <c r="A96" s="84" t="s">
        <v>90</v>
      </c>
      <c r="B96" s="84" t="s">
        <v>10</v>
      </c>
      <c r="C96" s="159" t="str">
        <f>DATA!C84</f>
        <v>5 (Pueu)</v>
      </c>
      <c r="D96" s="84">
        <f>DATA!D84</f>
        <v>1715</v>
      </c>
      <c r="E96" s="84">
        <f>DATA!E84</f>
        <v>1000</v>
      </c>
      <c r="F96" s="84">
        <f>DATA!F84</f>
        <v>715</v>
      </c>
      <c r="G96" s="104">
        <f t="shared" si="65"/>
        <v>58.309037900874635</v>
      </c>
      <c r="H96" s="84">
        <f>DATA!H84</f>
        <v>8</v>
      </c>
      <c r="I96" s="93">
        <f>DATA!I84</f>
        <v>9</v>
      </c>
      <c r="J96" s="84">
        <f>DATA!J84</f>
        <v>983</v>
      </c>
      <c r="K96" s="15">
        <f>DATA!K84</f>
        <v>12</v>
      </c>
      <c r="L96" s="8">
        <f t="shared" si="66"/>
        <v>1.2207527975584944</v>
      </c>
      <c r="M96" s="60">
        <f>DATA!L84</f>
        <v>301</v>
      </c>
      <c r="N96" s="8">
        <f t="shared" si="67"/>
        <v>30.620549338758902</v>
      </c>
      <c r="O96" s="60">
        <f>DATA!M84</f>
        <v>4</v>
      </c>
      <c r="P96" s="8">
        <f t="shared" si="68"/>
        <v>0.40691759918616477</v>
      </c>
      <c r="Q96" s="60">
        <f>DATA!N84</f>
        <v>410</v>
      </c>
      <c r="R96" s="8">
        <f t="shared" si="69"/>
        <v>41.709053916581887</v>
      </c>
      <c r="S96" s="60">
        <f>DATA!O84</f>
        <v>11</v>
      </c>
      <c r="T96" s="8">
        <f t="shared" si="70"/>
        <v>1.119023397761953</v>
      </c>
      <c r="U96" s="60">
        <f>DATA!P84</f>
        <v>245</v>
      </c>
      <c r="V96" s="8">
        <f t="shared" si="71"/>
        <v>24.923702950152592</v>
      </c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</row>
    <row r="97" spans="1:44" x14ac:dyDescent="0.25">
      <c r="A97" s="84" t="s">
        <v>90</v>
      </c>
      <c r="B97" s="84" t="s">
        <v>10</v>
      </c>
      <c r="C97" s="159" t="str">
        <f>DATA!C85</f>
        <v>6 (Faaone)</v>
      </c>
      <c r="D97" s="84">
        <f>DATA!D85</f>
        <v>1577</v>
      </c>
      <c r="E97" s="84">
        <f>DATA!E85</f>
        <v>894</v>
      </c>
      <c r="F97" s="84">
        <f>DATA!F85</f>
        <v>683</v>
      </c>
      <c r="G97" s="104">
        <f t="shared" si="65"/>
        <v>56.689917564996826</v>
      </c>
      <c r="H97" s="84">
        <f>DATA!H85</f>
        <v>0</v>
      </c>
      <c r="I97" s="93">
        <f>DATA!I85</f>
        <v>14</v>
      </c>
      <c r="J97" s="84">
        <f>DATA!J85</f>
        <v>880</v>
      </c>
      <c r="K97" s="15">
        <f>DATA!K85</f>
        <v>9</v>
      </c>
      <c r="L97" s="8">
        <f t="shared" si="66"/>
        <v>1.0227272727272727</v>
      </c>
      <c r="M97" s="60">
        <f>DATA!L85</f>
        <v>165</v>
      </c>
      <c r="N97" s="8">
        <f t="shared" si="67"/>
        <v>18.75</v>
      </c>
      <c r="O97" s="60">
        <f>DATA!M85</f>
        <v>6</v>
      </c>
      <c r="P97" s="8">
        <f t="shared" si="68"/>
        <v>0.68181818181818177</v>
      </c>
      <c r="Q97" s="60">
        <f>DATA!N85</f>
        <v>349</v>
      </c>
      <c r="R97" s="8">
        <f t="shared" si="69"/>
        <v>39.659090909090914</v>
      </c>
      <c r="S97" s="60">
        <f>DATA!O85</f>
        <v>7</v>
      </c>
      <c r="T97" s="8">
        <f t="shared" si="70"/>
        <v>0.79545454545454541</v>
      </c>
      <c r="U97" s="60">
        <f>DATA!P85</f>
        <v>344</v>
      </c>
      <c r="V97" s="8">
        <f t="shared" si="71"/>
        <v>39.090909090909093</v>
      </c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</row>
    <row r="98" spans="1:44" x14ac:dyDescent="0.25">
      <c r="A98" s="84" t="s">
        <v>90</v>
      </c>
      <c r="B98" s="84" t="s">
        <v>10</v>
      </c>
      <c r="C98" s="159" t="str">
        <f>DATA!C86</f>
        <v>7 (Tautira 1)</v>
      </c>
      <c r="D98" s="84">
        <f>DATA!D86</f>
        <v>1049</v>
      </c>
      <c r="E98" s="84">
        <f>DATA!E86</f>
        <v>624</v>
      </c>
      <c r="F98" s="84">
        <f>DATA!F86</f>
        <v>425</v>
      </c>
      <c r="G98" s="104">
        <f t="shared" si="65"/>
        <v>59.485224022878938</v>
      </c>
      <c r="H98" s="84">
        <f>DATA!H86</f>
        <v>4</v>
      </c>
      <c r="I98" s="93">
        <f>DATA!I86</f>
        <v>6</v>
      </c>
      <c r="J98" s="84">
        <f>DATA!J86</f>
        <v>614</v>
      </c>
      <c r="K98" s="15">
        <f>DATA!K86</f>
        <v>6</v>
      </c>
      <c r="L98" s="8">
        <f t="shared" si="66"/>
        <v>0.97719869706840379</v>
      </c>
      <c r="M98" s="60">
        <f>DATA!L86</f>
        <v>139</v>
      </c>
      <c r="N98" s="8">
        <f t="shared" si="67"/>
        <v>22.638436482084689</v>
      </c>
      <c r="O98" s="60">
        <f>DATA!M86</f>
        <v>12</v>
      </c>
      <c r="P98" s="8">
        <f t="shared" si="68"/>
        <v>1.9543973941368076</v>
      </c>
      <c r="Q98" s="60">
        <f>DATA!N86</f>
        <v>255</v>
      </c>
      <c r="R98" s="8">
        <f t="shared" si="69"/>
        <v>41.530944625407166</v>
      </c>
      <c r="S98" s="60">
        <f>DATA!O86</f>
        <v>3</v>
      </c>
      <c r="T98" s="8">
        <f t="shared" si="70"/>
        <v>0.48859934853420189</v>
      </c>
      <c r="U98" s="60">
        <f>DATA!P86</f>
        <v>199</v>
      </c>
      <c r="V98" s="8">
        <f t="shared" si="71"/>
        <v>32.410423452768725</v>
      </c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</row>
    <row r="99" spans="1:44" x14ac:dyDescent="0.25">
      <c r="A99" s="84" t="s">
        <v>90</v>
      </c>
      <c r="B99" s="84" t="s">
        <v>10</v>
      </c>
      <c r="C99" s="159" t="str">
        <f>DATA!C87</f>
        <v>8 (Tautira 2)</v>
      </c>
      <c r="D99" s="84">
        <f>DATA!D87</f>
        <v>1207</v>
      </c>
      <c r="E99" s="84">
        <f>DATA!E87</f>
        <v>782</v>
      </c>
      <c r="F99" s="84">
        <f>DATA!F87</f>
        <v>425</v>
      </c>
      <c r="G99" s="104">
        <f t="shared" si="65"/>
        <v>64.788732394366207</v>
      </c>
      <c r="H99" s="84">
        <f>DATA!H87</f>
        <v>1</v>
      </c>
      <c r="I99" s="93">
        <f>DATA!I87</f>
        <v>5</v>
      </c>
      <c r="J99" s="84">
        <f>DATA!J87</f>
        <v>776</v>
      </c>
      <c r="K99" s="15">
        <f>DATA!K87</f>
        <v>6</v>
      </c>
      <c r="L99" s="8">
        <f t="shared" si="66"/>
        <v>0.77319587628865982</v>
      </c>
      <c r="M99" s="60">
        <f>DATA!L87</f>
        <v>141</v>
      </c>
      <c r="N99" s="8">
        <f t="shared" si="67"/>
        <v>18.170103092783503</v>
      </c>
      <c r="O99" s="60">
        <f>DATA!M87</f>
        <v>30</v>
      </c>
      <c r="P99" s="8">
        <f t="shared" si="68"/>
        <v>3.865979381443299</v>
      </c>
      <c r="Q99" s="60">
        <f>DATA!N87</f>
        <v>322</v>
      </c>
      <c r="R99" s="8">
        <f t="shared" si="69"/>
        <v>41.494845360824748</v>
      </c>
      <c r="S99" s="60">
        <f>DATA!O87</f>
        <v>3</v>
      </c>
      <c r="T99" s="8">
        <f t="shared" si="70"/>
        <v>0.38659793814432991</v>
      </c>
      <c r="U99" s="60">
        <f>DATA!P87</f>
        <v>274</v>
      </c>
      <c r="V99" s="8">
        <f t="shared" si="71"/>
        <v>35.309278350515463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</row>
    <row r="100" spans="1:44" x14ac:dyDescent="0.25">
      <c r="A100" s="11" t="s">
        <v>90</v>
      </c>
      <c r="B100" s="11" t="s">
        <v>33</v>
      </c>
      <c r="C100" s="26"/>
      <c r="D100" s="59">
        <f>SUM(D101:D103)</f>
        <v>6452</v>
      </c>
      <c r="E100" s="59">
        <f>SUM(E101:E103)</f>
        <v>3504</v>
      </c>
      <c r="F100" s="59">
        <f t="shared" ref="F100:F109" si="72">D100-E100</f>
        <v>2948</v>
      </c>
      <c r="G100" s="13">
        <f>E100/D100*100</f>
        <v>54.308741475511468</v>
      </c>
      <c r="H100" s="59">
        <f t="shared" ref="H100" si="73">SUM(H101:H103)</f>
        <v>22</v>
      </c>
      <c r="I100" s="59">
        <f>SUM(I101:I103)</f>
        <v>27</v>
      </c>
      <c r="J100" s="63">
        <f>SUM(J101:J103)</f>
        <v>3455</v>
      </c>
      <c r="K100" s="59">
        <f>SUM(K101:K103)</f>
        <v>73</v>
      </c>
      <c r="L100" s="57">
        <f>K100/$J100*100</f>
        <v>2.1128798842257597</v>
      </c>
      <c r="M100" s="59">
        <f>SUM(M101:M103)</f>
        <v>633</v>
      </c>
      <c r="N100" s="57">
        <f>M100/$J100*100</f>
        <v>18.321273516642549</v>
      </c>
      <c r="O100" s="59">
        <f>SUM(O101:O103)</f>
        <v>88</v>
      </c>
      <c r="P100" s="57">
        <f>O100/$J100*100</f>
        <v>2.5470332850940669</v>
      </c>
      <c r="Q100" s="59">
        <f>SUM(Q101:Q103)</f>
        <v>1479</v>
      </c>
      <c r="R100" s="57">
        <f>Q100/$J100*100</f>
        <v>42.807525325615053</v>
      </c>
      <c r="S100" s="59">
        <f>SUM(S101:S103)</f>
        <v>28</v>
      </c>
      <c r="T100" s="57">
        <f>S100/$J100*100</f>
        <v>0.81041968162083933</v>
      </c>
      <c r="U100" s="59">
        <f>SUM(U101:U103)</f>
        <v>1154</v>
      </c>
      <c r="V100" s="57">
        <f>U100/$J100*100</f>
        <v>33.400868306801733</v>
      </c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</row>
    <row r="101" spans="1:44" s="15" customFormat="1" x14ac:dyDescent="0.25">
      <c r="A101" s="84" t="s">
        <v>90</v>
      </c>
      <c r="B101" s="84" t="s">
        <v>11</v>
      </c>
      <c r="C101" s="159" t="str">
        <f>DATA!C88</f>
        <v>1 (Toahotu)</v>
      </c>
      <c r="D101" s="84">
        <f>DATA!D88</f>
        <v>2589</v>
      </c>
      <c r="E101" s="84">
        <f>DATA!E88</f>
        <v>1279</v>
      </c>
      <c r="F101" s="84">
        <f>DATA!F88</f>
        <v>1310</v>
      </c>
      <c r="G101" s="104">
        <f t="shared" ref="G101:G103" si="74">E101/D101*100</f>
        <v>49.401313248358441</v>
      </c>
      <c r="H101" s="84">
        <f>DATA!H88</f>
        <v>14</v>
      </c>
      <c r="I101" s="93">
        <f>DATA!I88</f>
        <v>8</v>
      </c>
      <c r="J101" s="84">
        <f>DATA!J88</f>
        <v>1257</v>
      </c>
      <c r="K101" s="15">
        <f>DATA!K88</f>
        <v>30</v>
      </c>
      <c r="L101" s="38">
        <f>K101/J101*100</f>
        <v>2.3866348448687349</v>
      </c>
      <c r="M101" s="77">
        <f>DATA!L88</f>
        <v>242</v>
      </c>
      <c r="N101" s="38">
        <f>M101/J101*100</f>
        <v>19.252187748607795</v>
      </c>
      <c r="O101" s="77">
        <f>DATA!M88</f>
        <v>49</v>
      </c>
      <c r="P101" s="38">
        <f>O101/J101*100</f>
        <v>3.8981702466189336</v>
      </c>
      <c r="Q101" s="77">
        <f>DATA!N88</f>
        <v>552</v>
      </c>
      <c r="R101" s="38">
        <f>Q101/J101*100</f>
        <v>43.914081145584724</v>
      </c>
      <c r="S101" s="77">
        <f>DATA!O88</f>
        <v>15</v>
      </c>
      <c r="T101" s="38">
        <f>S101/J101*100</f>
        <v>1.1933174224343674</v>
      </c>
      <c r="U101" s="77">
        <f>DATA!P88</f>
        <v>369</v>
      </c>
      <c r="V101" s="38">
        <f>U101/J101*100</f>
        <v>29.355608591885442</v>
      </c>
    </row>
    <row r="102" spans="1:44" s="15" customFormat="1" x14ac:dyDescent="0.25">
      <c r="A102" s="84" t="s">
        <v>90</v>
      </c>
      <c r="B102" s="84" t="s">
        <v>11</v>
      </c>
      <c r="C102" s="159" t="str">
        <f>DATA!C89</f>
        <v>2 (Vairao)</v>
      </c>
      <c r="D102" s="84">
        <f>DATA!D89</f>
        <v>2424</v>
      </c>
      <c r="E102" s="84">
        <f>DATA!E89</f>
        <v>1375</v>
      </c>
      <c r="F102" s="84">
        <f>DATA!F89</f>
        <v>1049</v>
      </c>
      <c r="G102" s="104">
        <f t="shared" si="74"/>
        <v>56.724422442244226</v>
      </c>
      <c r="H102" s="84">
        <f>DATA!H89</f>
        <v>2</v>
      </c>
      <c r="I102" s="93">
        <f>DATA!I89</f>
        <v>17</v>
      </c>
      <c r="J102" s="84">
        <f>DATA!J89</f>
        <v>1356</v>
      </c>
      <c r="K102" s="15">
        <f>DATA!K89</f>
        <v>27</v>
      </c>
      <c r="L102" s="38">
        <f>K102/J102*100</f>
        <v>1.9911504424778761</v>
      </c>
      <c r="M102" s="77">
        <f>DATA!L89</f>
        <v>219</v>
      </c>
      <c r="N102" s="38">
        <f>M102/J102*100</f>
        <v>16.150442477876105</v>
      </c>
      <c r="O102" s="77">
        <f>DATA!M89</f>
        <v>7</v>
      </c>
      <c r="P102" s="38">
        <f>O102/J102*100</f>
        <v>0.51622418879056042</v>
      </c>
      <c r="Q102" s="77">
        <f>DATA!N89</f>
        <v>617</v>
      </c>
      <c r="R102" s="38">
        <f>Q102/J102*100</f>
        <v>45.501474926253685</v>
      </c>
      <c r="S102" s="77">
        <f>DATA!O89</f>
        <v>7</v>
      </c>
      <c r="T102" s="38">
        <f>S102/J102*100</f>
        <v>0.51622418879056042</v>
      </c>
      <c r="U102" s="77">
        <f>DATA!P89</f>
        <v>479</v>
      </c>
      <c r="V102" s="38">
        <f>U102/J102*100</f>
        <v>35.32448377581121</v>
      </c>
    </row>
    <row r="103" spans="1:44" s="15" customFormat="1" x14ac:dyDescent="0.25">
      <c r="A103" s="84" t="s">
        <v>90</v>
      </c>
      <c r="B103" s="84" t="s">
        <v>11</v>
      </c>
      <c r="C103" s="159" t="str">
        <f>DATA!C90</f>
        <v>3 (Teahupoo)</v>
      </c>
      <c r="D103" s="84">
        <f>DATA!D90</f>
        <v>1439</v>
      </c>
      <c r="E103" s="84">
        <f>DATA!E90</f>
        <v>850</v>
      </c>
      <c r="F103" s="84">
        <f>DATA!F90</f>
        <v>589</v>
      </c>
      <c r="G103" s="104">
        <f t="shared" si="74"/>
        <v>59.068797776233495</v>
      </c>
      <c r="H103" s="84">
        <f>DATA!H90</f>
        <v>6</v>
      </c>
      <c r="I103" s="93">
        <f>DATA!I90</f>
        <v>2</v>
      </c>
      <c r="J103" s="84">
        <f>DATA!J90</f>
        <v>842</v>
      </c>
      <c r="K103" s="15">
        <f>DATA!K90</f>
        <v>16</v>
      </c>
      <c r="L103" s="38">
        <f>K103/J103*100</f>
        <v>1.9002375296912115</v>
      </c>
      <c r="M103" s="77">
        <f>DATA!L90</f>
        <v>172</v>
      </c>
      <c r="N103" s="38">
        <f>M103/J103*100</f>
        <v>20.427553444180521</v>
      </c>
      <c r="O103" s="77">
        <f>DATA!M90</f>
        <v>32</v>
      </c>
      <c r="P103" s="38">
        <f>O103/J103*100</f>
        <v>3.800475059382423</v>
      </c>
      <c r="Q103" s="77">
        <f>DATA!N90</f>
        <v>310</v>
      </c>
      <c r="R103" s="38">
        <f>Q103/J103*100</f>
        <v>36.817102137767222</v>
      </c>
      <c r="S103" s="77">
        <f>DATA!O90</f>
        <v>6</v>
      </c>
      <c r="T103" s="38">
        <f>S103/J103*100</f>
        <v>0.71258907363420432</v>
      </c>
      <c r="U103" s="77">
        <f>DATA!P90</f>
        <v>306</v>
      </c>
      <c r="V103" s="38">
        <f>U103/J103*100</f>
        <v>36.342042755344416</v>
      </c>
    </row>
    <row r="104" spans="1:44" x14ac:dyDescent="0.25">
      <c r="A104" s="11" t="s">
        <v>90</v>
      </c>
      <c r="B104" s="11" t="s">
        <v>34</v>
      </c>
      <c r="C104" s="26"/>
      <c r="D104" s="59">
        <f>SUM(D105:D108)</f>
        <v>7405</v>
      </c>
      <c r="E104" s="59">
        <f>SUM(E105:E108)</f>
        <v>4607</v>
      </c>
      <c r="F104" s="59">
        <f t="shared" si="72"/>
        <v>2798</v>
      </c>
      <c r="G104" s="13">
        <f>E104/D104*100</f>
        <v>62.214719783929773</v>
      </c>
      <c r="H104" s="59">
        <f t="shared" ref="H104" si="75">SUM(H105:H108)</f>
        <v>37</v>
      </c>
      <c r="I104" s="59">
        <f>SUM(I105:I108)</f>
        <v>41</v>
      </c>
      <c r="J104" s="63">
        <f>SUM(J105:J108)</f>
        <v>4529</v>
      </c>
      <c r="K104" s="59">
        <f>SUM(K105:K108)</f>
        <v>87</v>
      </c>
      <c r="L104" s="57">
        <f>K104/$J104*100</f>
        <v>1.9209538529476706</v>
      </c>
      <c r="M104" s="59">
        <f>SUM(M105:M108)</f>
        <v>953</v>
      </c>
      <c r="N104" s="57">
        <f>M104/$J104*100</f>
        <v>21.04217266504747</v>
      </c>
      <c r="O104" s="59">
        <f>SUM(O105:O108)</f>
        <v>74</v>
      </c>
      <c r="P104" s="57">
        <f>O104/$J104*100</f>
        <v>1.6339147714727313</v>
      </c>
      <c r="Q104" s="59">
        <f>SUM(Q105:Q108)</f>
        <v>1580</v>
      </c>
      <c r="R104" s="57">
        <f>Q104/$J104*100</f>
        <v>34.886288363877242</v>
      </c>
      <c r="S104" s="59">
        <f>SUM(S105:S108)</f>
        <v>50</v>
      </c>
      <c r="T104" s="57">
        <f>S104/$J104*100</f>
        <v>1.103996467211305</v>
      </c>
      <c r="U104" s="59">
        <f>SUM(U105:U108)</f>
        <v>1785</v>
      </c>
      <c r="V104" s="57">
        <f>U104/$J104*100</f>
        <v>39.412673879443588</v>
      </c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</row>
    <row r="105" spans="1:44" x14ac:dyDescent="0.25">
      <c r="A105" s="84" t="s">
        <v>90</v>
      </c>
      <c r="B105" s="84" t="s">
        <v>118</v>
      </c>
      <c r="C105" s="159" t="str">
        <f>DATA!C91</f>
        <v>1 (Mataiea 1)</v>
      </c>
      <c r="D105" s="84">
        <f>DATA!D91</f>
        <v>2079</v>
      </c>
      <c r="E105" s="84">
        <f>DATA!E91</f>
        <v>1297</v>
      </c>
      <c r="F105" s="84">
        <f>DATA!F91</f>
        <v>782</v>
      </c>
      <c r="G105" s="104">
        <f t="shared" ref="G105:G108" si="76">E105/D105*100</f>
        <v>62.385762385762391</v>
      </c>
      <c r="H105" s="84">
        <f>DATA!H91</f>
        <v>7</v>
      </c>
      <c r="I105" s="93">
        <f>DATA!I91</f>
        <v>13</v>
      </c>
      <c r="J105" s="84">
        <f>DATA!J91</f>
        <v>1277</v>
      </c>
      <c r="K105" s="15">
        <f>DATA!K91</f>
        <v>19</v>
      </c>
      <c r="L105" s="8">
        <f>K105/E105*100</f>
        <v>1.4649190439475714</v>
      </c>
      <c r="M105" s="60">
        <f>DATA!L91</f>
        <v>313</v>
      </c>
      <c r="N105" s="8">
        <f>M105/J105*100</f>
        <v>24.510571652310102</v>
      </c>
      <c r="O105" s="60">
        <f>DATA!M91</f>
        <v>36</v>
      </c>
      <c r="P105" s="8">
        <f>O105/J105*100</f>
        <v>2.8191072826938135</v>
      </c>
      <c r="Q105" s="60">
        <f>DATA!N91</f>
        <v>340</v>
      </c>
      <c r="R105" s="8">
        <f>Q105/J105*100</f>
        <v>26.62490211433046</v>
      </c>
      <c r="S105" s="60">
        <f>DATA!O91</f>
        <v>15</v>
      </c>
      <c r="T105" s="8">
        <f>S105/J105*100</f>
        <v>1.1746280344557558</v>
      </c>
      <c r="U105" s="60">
        <f>DATA!P91</f>
        <v>554</v>
      </c>
      <c r="V105" s="8">
        <f>U105/J105*100</f>
        <v>43.382928739232582</v>
      </c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</row>
    <row r="106" spans="1:44" x14ac:dyDescent="0.25">
      <c r="A106" s="84" t="s">
        <v>90</v>
      </c>
      <c r="B106" s="84" t="s">
        <v>118</v>
      </c>
      <c r="C106" s="159" t="str">
        <f>DATA!C92</f>
        <v>2 (Mataiea 2)</v>
      </c>
      <c r="D106" s="84">
        <f>DATA!D92</f>
        <v>1740</v>
      </c>
      <c r="E106" s="84">
        <f>DATA!E92</f>
        <v>1121</v>
      </c>
      <c r="F106" s="84">
        <f>DATA!F92</f>
        <v>619</v>
      </c>
      <c r="G106" s="104">
        <f t="shared" si="76"/>
        <v>64.425287356321832</v>
      </c>
      <c r="H106" s="84">
        <f>DATA!H92</f>
        <v>11</v>
      </c>
      <c r="I106" s="93">
        <f>DATA!I92</f>
        <v>11</v>
      </c>
      <c r="J106" s="84">
        <f>DATA!J92</f>
        <v>1099</v>
      </c>
      <c r="K106" s="15">
        <f>DATA!K92</f>
        <v>17</v>
      </c>
      <c r="L106" s="8">
        <f>K106/E106*100</f>
        <v>1.5165031222123104</v>
      </c>
      <c r="M106" s="60">
        <f>DATA!L92</f>
        <v>288</v>
      </c>
      <c r="N106" s="8">
        <f>M106/J106*100</f>
        <v>26.205641492265698</v>
      </c>
      <c r="O106" s="60">
        <f>DATA!M92</f>
        <v>13</v>
      </c>
      <c r="P106" s="8">
        <f>O106/J106*100</f>
        <v>1.1828935395814377</v>
      </c>
      <c r="Q106" s="60">
        <f>DATA!N92</f>
        <v>279</v>
      </c>
      <c r="R106" s="8">
        <f>Q106/J106*100</f>
        <v>25.386715195632391</v>
      </c>
      <c r="S106" s="60">
        <f>DATA!O92</f>
        <v>13</v>
      </c>
      <c r="T106" s="8">
        <f>S106/J106*100</f>
        <v>1.1828935395814377</v>
      </c>
      <c r="U106" s="60">
        <f>DATA!P92</f>
        <v>489</v>
      </c>
      <c r="V106" s="8">
        <f>U106/J106*100</f>
        <v>44.494995450409462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</row>
    <row r="107" spans="1:44" x14ac:dyDescent="0.25">
      <c r="A107" s="84" t="s">
        <v>90</v>
      </c>
      <c r="B107" s="84" t="s">
        <v>118</v>
      </c>
      <c r="C107" s="159" t="str">
        <f>DATA!C93</f>
        <v>3 (Papeari 1)</v>
      </c>
      <c r="D107" s="84">
        <f>DATA!D93</f>
        <v>1563</v>
      </c>
      <c r="E107" s="84">
        <f>DATA!E93</f>
        <v>968</v>
      </c>
      <c r="F107" s="84">
        <f>DATA!F93</f>
        <v>595</v>
      </c>
      <c r="G107" s="104">
        <f t="shared" si="76"/>
        <v>61.932181701855406</v>
      </c>
      <c r="H107" s="84">
        <f>DATA!H93</f>
        <v>12</v>
      </c>
      <c r="I107" s="93">
        <f>DATA!I93</f>
        <v>7</v>
      </c>
      <c r="J107" s="84">
        <f>DATA!J93</f>
        <v>949</v>
      </c>
      <c r="K107" s="15">
        <f>DATA!K93</f>
        <v>25</v>
      </c>
      <c r="L107" s="8">
        <f>K107/E107*100</f>
        <v>2.5826446280991737</v>
      </c>
      <c r="M107" s="60">
        <f>DATA!L93</f>
        <v>116</v>
      </c>
      <c r="N107" s="8">
        <f>M107/J107*100</f>
        <v>12.223393045310853</v>
      </c>
      <c r="O107" s="60">
        <f>DATA!M93</f>
        <v>6</v>
      </c>
      <c r="P107" s="8">
        <f>O107/J107*100</f>
        <v>0.63224446786090627</v>
      </c>
      <c r="Q107" s="60">
        <f>DATA!N93</f>
        <v>439</v>
      </c>
      <c r="R107" s="8">
        <f>Q107/J107*100</f>
        <v>46.259220231822972</v>
      </c>
      <c r="S107" s="60">
        <f>DATA!O93</f>
        <v>15</v>
      </c>
      <c r="T107" s="8">
        <f>S107/J107*100</f>
        <v>1.5806111696522658</v>
      </c>
      <c r="U107" s="60">
        <f>DATA!P93</f>
        <v>348</v>
      </c>
      <c r="V107" s="8">
        <f>U107/J107*100</f>
        <v>36.670179135932564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</row>
    <row r="108" spans="1:44" x14ac:dyDescent="0.25">
      <c r="A108" s="84" t="s">
        <v>90</v>
      </c>
      <c r="B108" s="84" t="s">
        <v>118</v>
      </c>
      <c r="C108" s="159" t="str">
        <f>DATA!C94</f>
        <v>4 (Papeari 2)</v>
      </c>
      <c r="D108" s="84">
        <f>DATA!D94</f>
        <v>2023</v>
      </c>
      <c r="E108" s="84">
        <f>DATA!E94</f>
        <v>1221</v>
      </c>
      <c r="F108" s="84">
        <f>DATA!F94</f>
        <v>802</v>
      </c>
      <c r="G108" s="104">
        <f t="shared" si="76"/>
        <v>60.355907068709833</v>
      </c>
      <c r="H108" s="84">
        <f>DATA!H94</f>
        <v>7</v>
      </c>
      <c r="I108" s="93">
        <f>DATA!I94</f>
        <v>10</v>
      </c>
      <c r="J108" s="84">
        <f>DATA!J94</f>
        <v>1204</v>
      </c>
      <c r="K108" s="15">
        <f>DATA!K94</f>
        <v>26</v>
      </c>
      <c r="L108" s="8">
        <f>K108/E108*100</f>
        <v>2.1294021294021293</v>
      </c>
      <c r="M108" s="60">
        <f>DATA!L94</f>
        <v>236</v>
      </c>
      <c r="N108" s="8">
        <f>M108/J108*100</f>
        <v>19.601328903654487</v>
      </c>
      <c r="O108" s="60">
        <f>DATA!M94</f>
        <v>19</v>
      </c>
      <c r="P108" s="8">
        <f>O108/J108*100</f>
        <v>1.5780730897009967</v>
      </c>
      <c r="Q108" s="60">
        <f>DATA!N94</f>
        <v>522</v>
      </c>
      <c r="R108" s="8">
        <f>Q108/J108*100</f>
        <v>43.355481727574755</v>
      </c>
      <c r="S108" s="60">
        <f>DATA!O94</f>
        <v>7</v>
      </c>
      <c r="T108" s="8">
        <f>S108/J108*100</f>
        <v>0.58139534883720934</v>
      </c>
      <c r="U108" s="60">
        <f>DATA!P94</f>
        <v>394</v>
      </c>
      <c r="V108" s="8">
        <f>U108/J108*100</f>
        <v>32.724252491694351</v>
      </c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</row>
    <row r="109" spans="1:44" x14ac:dyDescent="0.25">
      <c r="A109" s="11" t="s">
        <v>91</v>
      </c>
      <c r="B109" s="11" t="s">
        <v>35</v>
      </c>
      <c r="C109" s="26"/>
      <c r="D109" s="59">
        <f>SUM(D110:D123)</f>
        <v>19143</v>
      </c>
      <c r="E109" s="59">
        <f>SUM(E110:E123)</f>
        <v>11267</v>
      </c>
      <c r="F109" s="59">
        <f t="shared" si="72"/>
        <v>7876</v>
      </c>
      <c r="G109" s="13">
        <f>E109/D109*100</f>
        <v>58.857023455048839</v>
      </c>
      <c r="H109" s="59">
        <f>SUM(H110:H123)</f>
        <v>122</v>
      </c>
      <c r="I109" s="59">
        <f>SUM(I110:I123)</f>
        <v>95</v>
      </c>
      <c r="J109" s="63">
        <f>SUM(J110:J123)</f>
        <v>11050</v>
      </c>
      <c r="K109" s="59">
        <f>SUM(K110:K123)</f>
        <v>361</v>
      </c>
      <c r="L109" s="57">
        <f>K109/$J109*100</f>
        <v>3.2669683257918551</v>
      </c>
      <c r="M109" s="59">
        <f>SUM(M110:M123)</f>
        <v>5143</v>
      </c>
      <c r="N109" s="57">
        <f>M109/$J109*100</f>
        <v>46.542986425339365</v>
      </c>
      <c r="O109" s="59">
        <f>SUM(O110:O123)</f>
        <v>193</v>
      </c>
      <c r="P109" s="57">
        <f>O109/$J109*100</f>
        <v>1.746606334841629</v>
      </c>
      <c r="Q109" s="59">
        <f>SUM(Q110:Q123)</f>
        <v>2143</v>
      </c>
      <c r="R109" s="57">
        <f>Q109/$J109*100</f>
        <v>19.393665158371039</v>
      </c>
      <c r="S109" s="59">
        <f>SUM(S110:S123)</f>
        <v>134</v>
      </c>
      <c r="T109" s="57">
        <f>S109/$J109*100</f>
        <v>1.2126696832579185</v>
      </c>
      <c r="U109" s="59">
        <f>SUM(U110:U123)</f>
        <v>3076</v>
      </c>
      <c r="V109" s="57">
        <f>U109/$J109*100</f>
        <v>27.837104072398191</v>
      </c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</row>
    <row r="110" spans="1:44" x14ac:dyDescent="0.25">
      <c r="A110" s="84" t="s">
        <v>91</v>
      </c>
      <c r="B110" s="84" t="s">
        <v>119</v>
      </c>
      <c r="C110" s="159">
        <f>DATA!C95</f>
        <v>1</v>
      </c>
      <c r="D110" s="84">
        <f>DATA!D95</f>
        <v>1477</v>
      </c>
      <c r="E110" s="84">
        <f>DATA!E95</f>
        <v>912</v>
      </c>
      <c r="F110" s="84">
        <f>DATA!F95</f>
        <v>565</v>
      </c>
      <c r="G110" s="104">
        <f t="shared" ref="G110:G123" si="77">E110/D110*100</f>
        <v>61.746784021665533</v>
      </c>
      <c r="H110" s="84">
        <f>DATA!H95</f>
        <v>12</v>
      </c>
      <c r="I110" s="93">
        <f>DATA!I95</f>
        <v>10</v>
      </c>
      <c r="J110" s="84">
        <f>DATA!J95</f>
        <v>890</v>
      </c>
      <c r="K110" s="15">
        <f>DATA!K95</f>
        <v>25</v>
      </c>
      <c r="L110" s="8">
        <f t="shared" ref="L110:L123" si="78">K110/J110*100</f>
        <v>2.8089887640449436</v>
      </c>
      <c r="M110" s="60">
        <f>DATA!L95</f>
        <v>467</v>
      </c>
      <c r="N110" s="8">
        <f t="shared" ref="N110:N123" si="79">M110/J110*100</f>
        <v>52.471910112359552</v>
      </c>
      <c r="O110" s="60">
        <f>DATA!M95</f>
        <v>17</v>
      </c>
      <c r="P110" s="8">
        <f t="shared" ref="P110:P123" si="80">O110/J110*100</f>
        <v>1.9101123595505618</v>
      </c>
      <c r="Q110" s="60">
        <f>DATA!N95</f>
        <v>154</v>
      </c>
      <c r="R110" s="8">
        <f t="shared" ref="R110:R123" si="81">Q110/J110*100</f>
        <v>17.303370786516854</v>
      </c>
      <c r="S110" s="60">
        <f>DATA!O95</f>
        <v>17</v>
      </c>
      <c r="T110" s="8">
        <f t="shared" ref="T110:T123" si="82">S110/J110*100</f>
        <v>1.9101123595505618</v>
      </c>
      <c r="U110" s="60">
        <f>DATA!P95</f>
        <v>210</v>
      </c>
      <c r="V110" s="8">
        <f t="shared" ref="V110:V123" si="83">U110/J110*100</f>
        <v>23.595505617977526</v>
      </c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</row>
    <row r="111" spans="1:44" x14ac:dyDescent="0.25">
      <c r="A111" s="84" t="s">
        <v>91</v>
      </c>
      <c r="B111" s="84" t="s">
        <v>119</v>
      </c>
      <c r="C111" s="159">
        <f>DATA!C96</f>
        <v>2</v>
      </c>
      <c r="D111" s="84">
        <f>DATA!D96</f>
        <v>1460</v>
      </c>
      <c r="E111" s="84">
        <f>DATA!E96</f>
        <v>918</v>
      </c>
      <c r="F111" s="84">
        <f>DATA!F96</f>
        <v>542</v>
      </c>
      <c r="G111" s="104">
        <f t="shared" si="77"/>
        <v>62.876712328767127</v>
      </c>
      <c r="H111" s="84">
        <f>DATA!H96</f>
        <v>13</v>
      </c>
      <c r="I111" s="93">
        <f>DATA!I96</f>
        <v>9</v>
      </c>
      <c r="J111" s="84">
        <f>DATA!J96</f>
        <v>896</v>
      </c>
      <c r="K111" s="15">
        <f>DATA!K96</f>
        <v>33</v>
      </c>
      <c r="L111" s="8">
        <f t="shared" si="78"/>
        <v>3.6830357142857144</v>
      </c>
      <c r="M111" s="60">
        <f>DATA!L96</f>
        <v>470</v>
      </c>
      <c r="N111" s="8">
        <f t="shared" si="79"/>
        <v>52.455357142857139</v>
      </c>
      <c r="O111" s="60">
        <f>DATA!M96</f>
        <v>12</v>
      </c>
      <c r="P111" s="8">
        <f t="shared" si="80"/>
        <v>1.3392857142857142</v>
      </c>
      <c r="Q111" s="60">
        <f>DATA!N96</f>
        <v>148</v>
      </c>
      <c r="R111" s="8">
        <f t="shared" si="81"/>
        <v>16.517857142857142</v>
      </c>
      <c r="S111" s="60">
        <f>DATA!O96</f>
        <v>4</v>
      </c>
      <c r="T111" s="8">
        <f t="shared" si="82"/>
        <v>0.4464285714285714</v>
      </c>
      <c r="U111" s="60">
        <f>DATA!P96</f>
        <v>229</v>
      </c>
      <c r="V111" s="8">
        <f t="shared" si="83"/>
        <v>25.558035714285715</v>
      </c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</row>
    <row r="112" spans="1:44" x14ac:dyDescent="0.25">
      <c r="A112" s="84" t="s">
        <v>91</v>
      </c>
      <c r="B112" s="84" t="s">
        <v>119</v>
      </c>
      <c r="C112" s="159">
        <f>DATA!C97</f>
        <v>3</v>
      </c>
      <c r="D112" s="84">
        <f>DATA!D97</f>
        <v>1133</v>
      </c>
      <c r="E112" s="84">
        <f>DATA!E97</f>
        <v>667</v>
      </c>
      <c r="F112" s="84">
        <f>DATA!F97</f>
        <v>466</v>
      </c>
      <c r="G112" s="104">
        <f t="shared" si="77"/>
        <v>58.870255957634598</v>
      </c>
      <c r="H112" s="84">
        <f>DATA!H97</f>
        <v>5</v>
      </c>
      <c r="I112" s="93">
        <f>DATA!I97</f>
        <v>1</v>
      </c>
      <c r="J112" s="84">
        <f>DATA!J97</f>
        <v>661</v>
      </c>
      <c r="K112" s="15">
        <f>DATA!K97</f>
        <v>22</v>
      </c>
      <c r="L112" s="8">
        <f t="shared" si="78"/>
        <v>3.3282904689863844</v>
      </c>
      <c r="M112" s="60">
        <f>DATA!L97</f>
        <v>321</v>
      </c>
      <c r="N112" s="8">
        <f t="shared" si="79"/>
        <v>48.562783661119518</v>
      </c>
      <c r="O112" s="60">
        <f>DATA!M97</f>
        <v>10</v>
      </c>
      <c r="P112" s="8">
        <f t="shared" si="80"/>
        <v>1.5128593040847202</v>
      </c>
      <c r="Q112" s="60">
        <f>DATA!N97</f>
        <v>142</v>
      </c>
      <c r="R112" s="8">
        <f t="shared" si="81"/>
        <v>21.482602118003026</v>
      </c>
      <c r="S112" s="60">
        <f>DATA!O97</f>
        <v>8</v>
      </c>
      <c r="T112" s="8">
        <f t="shared" si="82"/>
        <v>1.2102874432677762</v>
      </c>
      <c r="U112" s="60">
        <f>DATA!P97</f>
        <v>158</v>
      </c>
      <c r="V112" s="8">
        <f t="shared" si="83"/>
        <v>23.903177004538577</v>
      </c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</row>
    <row r="113" spans="1:44" x14ac:dyDescent="0.25">
      <c r="A113" s="84" t="s">
        <v>91</v>
      </c>
      <c r="B113" s="84" t="s">
        <v>119</v>
      </c>
      <c r="C113" s="159">
        <f>DATA!C98</f>
        <v>4</v>
      </c>
      <c r="D113" s="84">
        <f>DATA!D98</f>
        <v>1763</v>
      </c>
      <c r="E113" s="84">
        <f>DATA!E98</f>
        <v>954</v>
      </c>
      <c r="F113" s="84">
        <f>DATA!F98</f>
        <v>809</v>
      </c>
      <c r="G113" s="104">
        <f t="shared" si="77"/>
        <v>54.112308564946112</v>
      </c>
      <c r="H113" s="84">
        <f>DATA!H98</f>
        <v>11</v>
      </c>
      <c r="I113" s="93">
        <f>DATA!I98</f>
        <v>10</v>
      </c>
      <c r="J113" s="84">
        <f>DATA!J98</f>
        <v>933</v>
      </c>
      <c r="K113" s="15">
        <f>DATA!K98</f>
        <v>57</v>
      </c>
      <c r="L113" s="8">
        <f t="shared" si="78"/>
        <v>6.109324758842444</v>
      </c>
      <c r="M113" s="60">
        <f>DATA!L98</f>
        <v>301</v>
      </c>
      <c r="N113" s="8">
        <f t="shared" si="79"/>
        <v>32.261521972132904</v>
      </c>
      <c r="O113" s="60">
        <f>DATA!M98</f>
        <v>21</v>
      </c>
      <c r="P113" s="8">
        <f t="shared" si="80"/>
        <v>2.2508038585209005</v>
      </c>
      <c r="Q113" s="60">
        <f>DATA!N98</f>
        <v>152</v>
      </c>
      <c r="R113" s="8">
        <f t="shared" si="81"/>
        <v>16.291532690246516</v>
      </c>
      <c r="S113" s="60">
        <f>DATA!O98</f>
        <v>17</v>
      </c>
      <c r="T113" s="8">
        <f t="shared" si="82"/>
        <v>1.822079314040729</v>
      </c>
      <c r="U113" s="60">
        <f>DATA!P98</f>
        <v>385</v>
      </c>
      <c r="V113" s="8">
        <f t="shared" si="83"/>
        <v>41.264737406216504</v>
      </c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</row>
    <row r="114" spans="1:44" x14ac:dyDescent="0.25">
      <c r="A114" s="84" t="s">
        <v>91</v>
      </c>
      <c r="B114" s="84" t="s">
        <v>119</v>
      </c>
      <c r="C114" s="159">
        <f>DATA!C99</f>
        <v>5</v>
      </c>
      <c r="D114" s="84">
        <f>DATA!D99</f>
        <v>1350</v>
      </c>
      <c r="E114" s="84">
        <f>DATA!E99</f>
        <v>823</v>
      </c>
      <c r="F114" s="84">
        <f>DATA!F99</f>
        <v>527</v>
      </c>
      <c r="G114" s="104">
        <f t="shared" si="77"/>
        <v>60.962962962962962</v>
      </c>
      <c r="H114" s="84">
        <f>DATA!H99</f>
        <v>8</v>
      </c>
      <c r="I114" s="93">
        <f>DATA!I99</f>
        <v>6</v>
      </c>
      <c r="J114" s="84">
        <f>DATA!J99</f>
        <v>809</v>
      </c>
      <c r="K114" s="15">
        <f>DATA!K99</f>
        <v>41</v>
      </c>
      <c r="L114" s="8">
        <f t="shared" si="78"/>
        <v>5.0679851668726821</v>
      </c>
      <c r="M114" s="60">
        <f>DATA!L99</f>
        <v>286</v>
      </c>
      <c r="N114" s="8">
        <f t="shared" si="79"/>
        <v>35.352286773794809</v>
      </c>
      <c r="O114" s="60">
        <f>DATA!M99</f>
        <v>20</v>
      </c>
      <c r="P114" s="8">
        <f t="shared" si="80"/>
        <v>2.4721878862793574</v>
      </c>
      <c r="Q114" s="60">
        <f>DATA!N99</f>
        <v>161</v>
      </c>
      <c r="R114" s="8">
        <f t="shared" si="81"/>
        <v>19.901112484548825</v>
      </c>
      <c r="S114" s="60">
        <f>DATA!O99</f>
        <v>15</v>
      </c>
      <c r="T114" s="8">
        <f t="shared" si="82"/>
        <v>1.8541409147095178</v>
      </c>
      <c r="U114" s="60">
        <f>DATA!P99</f>
        <v>286</v>
      </c>
      <c r="V114" s="8">
        <f t="shared" si="83"/>
        <v>35.352286773794809</v>
      </c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</row>
    <row r="115" spans="1:44" x14ac:dyDescent="0.25">
      <c r="A115" s="84" t="s">
        <v>91</v>
      </c>
      <c r="B115" s="84" t="s">
        <v>119</v>
      </c>
      <c r="C115" s="159">
        <f>DATA!C100</f>
        <v>6</v>
      </c>
      <c r="D115" s="84">
        <f>DATA!D100</f>
        <v>1132</v>
      </c>
      <c r="E115" s="84">
        <f>DATA!E100</f>
        <v>625</v>
      </c>
      <c r="F115" s="84">
        <f>DATA!F100</f>
        <v>507</v>
      </c>
      <c r="G115" s="104">
        <f t="shared" si="77"/>
        <v>55.21201413427562</v>
      </c>
      <c r="H115" s="84">
        <f>DATA!H100</f>
        <v>10</v>
      </c>
      <c r="I115" s="93">
        <f>DATA!I100</f>
        <v>14</v>
      </c>
      <c r="J115" s="84">
        <f>DATA!J100</f>
        <v>601</v>
      </c>
      <c r="K115" s="15">
        <f>DATA!K100</f>
        <v>19</v>
      </c>
      <c r="L115" s="8">
        <f t="shared" si="78"/>
        <v>3.1613976705490847</v>
      </c>
      <c r="M115" s="60">
        <f>DATA!L100</f>
        <v>283</v>
      </c>
      <c r="N115" s="8">
        <f t="shared" si="79"/>
        <v>47.088186356073216</v>
      </c>
      <c r="O115" s="60">
        <f>DATA!M100</f>
        <v>10</v>
      </c>
      <c r="P115" s="8">
        <f t="shared" si="80"/>
        <v>1.6638935108153077</v>
      </c>
      <c r="Q115" s="60">
        <f>DATA!N100</f>
        <v>105</v>
      </c>
      <c r="R115" s="8">
        <f t="shared" si="81"/>
        <v>17.470881863560734</v>
      </c>
      <c r="S115" s="60">
        <f>DATA!O100</f>
        <v>8</v>
      </c>
      <c r="T115" s="8">
        <f t="shared" si="82"/>
        <v>1.3311148086522462</v>
      </c>
      <c r="U115" s="60">
        <f>DATA!P100</f>
        <v>176</v>
      </c>
      <c r="V115" s="8">
        <f t="shared" si="83"/>
        <v>29.28452579034942</v>
      </c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</row>
    <row r="116" spans="1:44" x14ac:dyDescent="0.25">
      <c r="A116" s="84" t="s">
        <v>91</v>
      </c>
      <c r="B116" s="84" t="s">
        <v>119</v>
      </c>
      <c r="C116" s="159">
        <f>DATA!C101</f>
        <v>7</v>
      </c>
      <c r="D116" s="84">
        <f>DATA!D101</f>
        <v>1043</v>
      </c>
      <c r="E116" s="84">
        <f>DATA!E101</f>
        <v>662</v>
      </c>
      <c r="F116" s="84">
        <f>DATA!F101</f>
        <v>381</v>
      </c>
      <c r="G116" s="104">
        <f t="shared" si="77"/>
        <v>63.47075743048898</v>
      </c>
      <c r="H116" s="84">
        <f>DATA!H101</f>
        <v>6</v>
      </c>
      <c r="I116" s="93">
        <f>DATA!I101</f>
        <v>2</v>
      </c>
      <c r="J116" s="84">
        <f>DATA!J101</f>
        <v>654</v>
      </c>
      <c r="K116" s="15">
        <f>DATA!K101</f>
        <v>6</v>
      </c>
      <c r="L116" s="8">
        <f t="shared" si="78"/>
        <v>0.91743119266055051</v>
      </c>
      <c r="M116" s="60">
        <f>DATA!L101</f>
        <v>359</v>
      </c>
      <c r="N116" s="8">
        <f t="shared" si="79"/>
        <v>54.892966360856263</v>
      </c>
      <c r="O116" s="60">
        <f>DATA!M101</f>
        <v>13</v>
      </c>
      <c r="P116" s="8">
        <f t="shared" si="80"/>
        <v>1.9877675840978593</v>
      </c>
      <c r="Q116" s="60">
        <f>DATA!N101</f>
        <v>145</v>
      </c>
      <c r="R116" s="8">
        <f t="shared" si="81"/>
        <v>22.171253822629968</v>
      </c>
      <c r="S116" s="60">
        <f>DATA!O101</f>
        <v>3</v>
      </c>
      <c r="T116" s="8">
        <f t="shared" si="82"/>
        <v>0.45871559633027525</v>
      </c>
      <c r="U116" s="60">
        <f>DATA!P101</f>
        <v>128</v>
      </c>
      <c r="V116" s="8">
        <f t="shared" si="83"/>
        <v>19.571865443425075</v>
      </c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</row>
    <row r="117" spans="1:44" x14ac:dyDescent="0.25">
      <c r="A117" s="84" t="s">
        <v>91</v>
      </c>
      <c r="B117" s="84" t="s">
        <v>119</v>
      </c>
      <c r="C117" s="159">
        <f>DATA!C102</f>
        <v>8</v>
      </c>
      <c r="D117" s="84">
        <f>DATA!D102</f>
        <v>1093</v>
      </c>
      <c r="E117" s="84">
        <f>DATA!E102</f>
        <v>705</v>
      </c>
      <c r="F117" s="84">
        <f>DATA!F102</f>
        <v>388</v>
      </c>
      <c r="G117" s="104">
        <f t="shared" si="77"/>
        <v>64.501372369624889</v>
      </c>
      <c r="H117" s="84">
        <f>DATA!H102</f>
        <v>8</v>
      </c>
      <c r="I117" s="93">
        <f>DATA!I102</f>
        <v>3</v>
      </c>
      <c r="J117" s="84">
        <f>DATA!J102</f>
        <v>694</v>
      </c>
      <c r="K117" s="15">
        <f>DATA!K102</f>
        <v>9</v>
      </c>
      <c r="L117" s="8">
        <f t="shared" si="78"/>
        <v>1.2968299711815563</v>
      </c>
      <c r="M117" s="60">
        <f>DATA!L102</f>
        <v>418</v>
      </c>
      <c r="N117" s="8">
        <f t="shared" si="79"/>
        <v>60.230547550432277</v>
      </c>
      <c r="O117" s="60">
        <f>DATA!M102</f>
        <v>10</v>
      </c>
      <c r="P117" s="8">
        <f t="shared" si="80"/>
        <v>1.4409221902017291</v>
      </c>
      <c r="Q117" s="60">
        <f>DATA!N102</f>
        <v>117</v>
      </c>
      <c r="R117" s="8">
        <f t="shared" si="81"/>
        <v>16.858789625360231</v>
      </c>
      <c r="S117" s="60">
        <f>DATA!O102</f>
        <v>7</v>
      </c>
      <c r="T117" s="8">
        <f t="shared" si="82"/>
        <v>1.0086455331412103</v>
      </c>
      <c r="U117" s="60">
        <f>DATA!P102</f>
        <v>133</v>
      </c>
      <c r="V117" s="8">
        <f t="shared" si="83"/>
        <v>19.164265129682999</v>
      </c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</row>
    <row r="118" spans="1:44" x14ac:dyDescent="0.25">
      <c r="A118" s="84" t="s">
        <v>91</v>
      </c>
      <c r="B118" s="84" t="s">
        <v>119</v>
      </c>
      <c r="C118" s="159">
        <f>DATA!C103</f>
        <v>9</v>
      </c>
      <c r="D118" s="84">
        <f>DATA!D103</f>
        <v>1000</v>
      </c>
      <c r="E118" s="84">
        <f>DATA!E103</f>
        <v>554</v>
      </c>
      <c r="F118" s="84">
        <f>DATA!F103</f>
        <v>446</v>
      </c>
      <c r="G118" s="104">
        <f t="shared" si="77"/>
        <v>55.400000000000006</v>
      </c>
      <c r="H118" s="84">
        <f>DATA!H103</f>
        <v>6</v>
      </c>
      <c r="I118" s="93">
        <f>DATA!I103</f>
        <v>0</v>
      </c>
      <c r="J118" s="84">
        <f>DATA!J103</f>
        <v>548</v>
      </c>
      <c r="K118" s="15">
        <f>DATA!K103</f>
        <v>13</v>
      </c>
      <c r="L118" s="8">
        <f t="shared" si="78"/>
        <v>2.3722627737226274</v>
      </c>
      <c r="M118" s="60">
        <f>DATA!L103</f>
        <v>290</v>
      </c>
      <c r="N118" s="8">
        <f t="shared" si="79"/>
        <v>52.919708029197075</v>
      </c>
      <c r="O118" s="60">
        <f>DATA!M103</f>
        <v>15</v>
      </c>
      <c r="P118" s="8">
        <f t="shared" si="80"/>
        <v>2.7372262773722631</v>
      </c>
      <c r="Q118" s="60">
        <f>DATA!N103</f>
        <v>105</v>
      </c>
      <c r="R118" s="8">
        <f t="shared" si="81"/>
        <v>19.160583941605839</v>
      </c>
      <c r="S118" s="60">
        <f>DATA!O103</f>
        <v>4</v>
      </c>
      <c r="T118" s="8">
        <f t="shared" si="82"/>
        <v>0.72992700729927007</v>
      </c>
      <c r="U118" s="60">
        <f>DATA!P103</f>
        <v>121</v>
      </c>
      <c r="V118" s="8">
        <f t="shared" si="83"/>
        <v>22.080291970802921</v>
      </c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</row>
    <row r="119" spans="1:44" x14ac:dyDescent="0.25">
      <c r="A119" s="84" t="s">
        <v>91</v>
      </c>
      <c r="B119" s="84" t="s">
        <v>119</v>
      </c>
      <c r="C119" s="159">
        <f>DATA!C104</f>
        <v>10</v>
      </c>
      <c r="D119" s="84">
        <f>DATA!D104</f>
        <v>1344</v>
      </c>
      <c r="E119" s="84">
        <f>DATA!E104</f>
        <v>767</v>
      </c>
      <c r="F119" s="84">
        <f>DATA!F104</f>
        <v>577</v>
      </c>
      <c r="G119" s="104">
        <f t="shared" si="77"/>
        <v>57.068452380952387</v>
      </c>
      <c r="H119" s="84">
        <f>DATA!H104</f>
        <v>10</v>
      </c>
      <c r="I119" s="93">
        <f>DATA!I104</f>
        <v>7</v>
      </c>
      <c r="J119" s="84">
        <f>DATA!J104</f>
        <v>750</v>
      </c>
      <c r="K119" s="15">
        <f>DATA!K104</f>
        <v>29</v>
      </c>
      <c r="L119" s="8">
        <f t="shared" si="78"/>
        <v>3.8666666666666667</v>
      </c>
      <c r="M119" s="60">
        <f>DATA!L104</f>
        <v>296</v>
      </c>
      <c r="N119" s="8">
        <f t="shared" si="79"/>
        <v>39.466666666666669</v>
      </c>
      <c r="O119" s="60">
        <f>DATA!M104</f>
        <v>14</v>
      </c>
      <c r="P119" s="8">
        <f t="shared" si="80"/>
        <v>1.8666666666666669</v>
      </c>
      <c r="Q119" s="60">
        <f>DATA!N104</f>
        <v>131</v>
      </c>
      <c r="R119" s="8">
        <f t="shared" si="81"/>
        <v>17.466666666666665</v>
      </c>
      <c r="S119" s="60">
        <f>DATA!O104</f>
        <v>13</v>
      </c>
      <c r="T119" s="8">
        <f t="shared" si="82"/>
        <v>1.7333333333333332</v>
      </c>
      <c r="U119" s="60">
        <f>DATA!P104</f>
        <v>267</v>
      </c>
      <c r="V119" s="8">
        <f t="shared" si="83"/>
        <v>35.6</v>
      </c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</row>
    <row r="120" spans="1:44" x14ac:dyDescent="0.25">
      <c r="A120" s="84" t="s">
        <v>91</v>
      </c>
      <c r="B120" s="84" t="s">
        <v>119</v>
      </c>
      <c r="C120" s="159">
        <f>DATA!C105</f>
        <v>11</v>
      </c>
      <c r="D120" s="84">
        <f>DATA!D105</f>
        <v>1515</v>
      </c>
      <c r="E120" s="84">
        <f>DATA!E105</f>
        <v>860</v>
      </c>
      <c r="F120" s="84">
        <f>DATA!F105</f>
        <v>655</v>
      </c>
      <c r="G120" s="104">
        <f t="shared" si="77"/>
        <v>56.765676567656762</v>
      </c>
      <c r="H120" s="84">
        <f>DATA!H105</f>
        <v>13</v>
      </c>
      <c r="I120" s="93">
        <f>DATA!I105</f>
        <v>6</v>
      </c>
      <c r="J120" s="84">
        <f>DATA!J105</f>
        <v>841</v>
      </c>
      <c r="K120" s="15">
        <f>DATA!K105</f>
        <v>26</v>
      </c>
      <c r="L120" s="8">
        <f t="shared" si="78"/>
        <v>3.0915576694411415</v>
      </c>
      <c r="M120" s="60">
        <f>DATA!L105</f>
        <v>397</v>
      </c>
      <c r="N120" s="8">
        <f t="shared" si="79"/>
        <v>47.205707491082045</v>
      </c>
      <c r="O120" s="60">
        <f>DATA!M105</f>
        <v>9</v>
      </c>
      <c r="P120" s="8">
        <f t="shared" si="80"/>
        <v>1.070154577883472</v>
      </c>
      <c r="Q120" s="60">
        <f>DATA!N105</f>
        <v>176</v>
      </c>
      <c r="R120" s="8">
        <f t="shared" si="81"/>
        <v>20.92746730083234</v>
      </c>
      <c r="S120" s="60">
        <f>DATA!O105</f>
        <v>10</v>
      </c>
      <c r="T120" s="8">
        <f t="shared" si="82"/>
        <v>1.1890606420927468</v>
      </c>
      <c r="U120" s="60">
        <f>DATA!P105</f>
        <v>223</v>
      </c>
      <c r="V120" s="8">
        <f t="shared" si="83"/>
        <v>26.516052318668255</v>
      </c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</row>
    <row r="121" spans="1:44" x14ac:dyDescent="0.25">
      <c r="A121" s="84" t="s">
        <v>91</v>
      </c>
      <c r="B121" s="84" t="s">
        <v>119</v>
      </c>
      <c r="C121" s="159">
        <f>DATA!C106</f>
        <v>12</v>
      </c>
      <c r="D121" s="84">
        <f>DATA!D106</f>
        <v>1771</v>
      </c>
      <c r="E121" s="84">
        <f>DATA!E106</f>
        <v>1023</v>
      </c>
      <c r="F121" s="84">
        <f>DATA!F106</f>
        <v>748</v>
      </c>
      <c r="G121" s="104">
        <f t="shared" si="77"/>
        <v>57.763975155279503</v>
      </c>
      <c r="H121" s="84">
        <f>DATA!H106</f>
        <v>12</v>
      </c>
      <c r="I121" s="93">
        <f>DATA!I106</f>
        <v>10</v>
      </c>
      <c r="J121" s="84">
        <f>DATA!J106</f>
        <v>1001</v>
      </c>
      <c r="K121" s="15">
        <f>DATA!K106</f>
        <v>28</v>
      </c>
      <c r="L121" s="8">
        <f t="shared" si="78"/>
        <v>2.7972027972027971</v>
      </c>
      <c r="M121" s="60">
        <f>DATA!L106</f>
        <v>467</v>
      </c>
      <c r="N121" s="8">
        <f t="shared" si="79"/>
        <v>46.653346653346652</v>
      </c>
      <c r="O121" s="60">
        <f>DATA!M106</f>
        <v>16</v>
      </c>
      <c r="P121" s="8">
        <f t="shared" si="80"/>
        <v>1.5984015984015985</v>
      </c>
      <c r="Q121" s="60">
        <f>DATA!N106</f>
        <v>219</v>
      </c>
      <c r="R121" s="8">
        <f t="shared" si="81"/>
        <v>21.878121878121878</v>
      </c>
      <c r="S121" s="60">
        <f>DATA!O106</f>
        <v>16</v>
      </c>
      <c r="T121" s="8">
        <f t="shared" si="82"/>
        <v>1.5984015984015985</v>
      </c>
      <c r="U121" s="60">
        <f>DATA!P106</f>
        <v>255</v>
      </c>
      <c r="V121" s="8">
        <f t="shared" si="83"/>
        <v>25.474525474525471</v>
      </c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</row>
    <row r="122" spans="1:44" x14ac:dyDescent="0.25">
      <c r="A122" s="84" t="s">
        <v>91</v>
      </c>
      <c r="B122" s="84" t="s">
        <v>119</v>
      </c>
      <c r="C122" s="159">
        <f>DATA!C107</f>
        <v>13</v>
      </c>
      <c r="D122" s="84">
        <f>DATA!D107</f>
        <v>1403</v>
      </c>
      <c r="E122" s="84">
        <f>DATA!E107</f>
        <v>842</v>
      </c>
      <c r="F122" s="84">
        <f>DATA!F107</f>
        <v>561</v>
      </c>
      <c r="G122" s="104">
        <f t="shared" si="77"/>
        <v>60.01425516749822</v>
      </c>
      <c r="H122" s="84">
        <f>DATA!H107</f>
        <v>5</v>
      </c>
      <c r="I122" s="93">
        <f>DATA!I107</f>
        <v>7</v>
      </c>
      <c r="J122" s="84">
        <f>DATA!J107</f>
        <v>830</v>
      </c>
      <c r="K122" s="15">
        <f>DATA!K107</f>
        <v>21</v>
      </c>
      <c r="L122" s="8">
        <f t="shared" si="78"/>
        <v>2.5301204819277108</v>
      </c>
      <c r="M122" s="60">
        <f>DATA!L107</f>
        <v>359</v>
      </c>
      <c r="N122" s="8">
        <f t="shared" si="79"/>
        <v>43.253012048192772</v>
      </c>
      <c r="O122" s="60">
        <f>DATA!M107</f>
        <v>5</v>
      </c>
      <c r="P122" s="8">
        <f t="shared" si="80"/>
        <v>0.60240963855421692</v>
      </c>
      <c r="Q122" s="60">
        <f>DATA!N107</f>
        <v>241</v>
      </c>
      <c r="R122" s="8">
        <f t="shared" si="81"/>
        <v>29.036144578313255</v>
      </c>
      <c r="S122" s="60">
        <f>DATA!O107</f>
        <v>4</v>
      </c>
      <c r="T122" s="8">
        <f t="shared" si="82"/>
        <v>0.48192771084337355</v>
      </c>
      <c r="U122" s="60">
        <f>DATA!P107</f>
        <v>200</v>
      </c>
      <c r="V122" s="8">
        <f t="shared" si="83"/>
        <v>24.096385542168676</v>
      </c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</row>
    <row r="123" spans="1:44" x14ac:dyDescent="0.25">
      <c r="A123" s="84" t="s">
        <v>91</v>
      </c>
      <c r="B123" s="84" t="s">
        <v>119</v>
      </c>
      <c r="C123" s="159">
        <f>DATA!C108</f>
        <v>14</v>
      </c>
      <c r="D123" s="84">
        <f>DATA!D108</f>
        <v>1659</v>
      </c>
      <c r="E123" s="84">
        <f>DATA!E108</f>
        <v>955</v>
      </c>
      <c r="F123" s="84">
        <f>DATA!F108</f>
        <v>704</v>
      </c>
      <c r="G123" s="104">
        <f t="shared" si="77"/>
        <v>57.564798071127186</v>
      </c>
      <c r="H123" s="84">
        <f>DATA!H108</f>
        <v>3</v>
      </c>
      <c r="I123" s="93">
        <f>DATA!I108</f>
        <v>10</v>
      </c>
      <c r="J123" s="84">
        <f>DATA!J108</f>
        <v>942</v>
      </c>
      <c r="K123" s="15">
        <f>DATA!K108</f>
        <v>32</v>
      </c>
      <c r="L123" s="8">
        <f t="shared" si="78"/>
        <v>3.397027600849257</v>
      </c>
      <c r="M123" s="60">
        <f>DATA!L108</f>
        <v>429</v>
      </c>
      <c r="N123" s="8">
        <f t="shared" si="79"/>
        <v>45.541401273885349</v>
      </c>
      <c r="O123" s="60">
        <f>DATA!M108</f>
        <v>21</v>
      </c>
      <c r="P123" s="8">
        <f t="shared" si="80"/>
        <v>2.2292993630573248</v>
      </c>
      <c r="Q123" s="60">
        <f>DATA!N108</f>
        <v>147</v>
      </c>
      <c r="R123" s="8">
        <f t="shared" si="81"/>
        <v>15.605095541401273</v>
      </c>
      <c r="S123" s="60">
        <f>DATA!O108</f>
        <v>8</v>
      </c>
      <c r="T123" s="8">
        <f t="shared" si="82"/>
        <v>0.84925690021231426</v>
      </c>
      <c r="U123" s="60">
        <f>DATA!P108</f>
        <v>305</v>
      </c>
      <c r="V123" s="8">
        <f t="shared" si="83"/>
        <v>32.377919320594479</v>
      </c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</row>
    <row r="124" spans="1:44" x14ac:dyDescent="0.25">
      <c r="A124" s="11" t="s">
        <v>91</v>
      </c>
      <c r="B124" s="11" t="s">
        <v>36</v>
      </c>
      <c r="C124" s="26"/>
      <c r="D124" s="59">
        <f>SUM(D125:D139)</f>
        <v>18002</v>
      </c>
      <c r="E124" s="59">
        <f>SUM(E125:E139)</f>
        <v>10727</v>
      </c>
      <c r="F124" s="59">
        <f>D124-E124</f>
        <v>7275</v>
      </c>
      <c r="G124" s="13">
        <f>E124/D124*100</f>
        <v>59.587823575158318</v>
      </c>
      <c r="H124" s="59">
        <f>SUM(H125:H139)</f>
        <v>117</v>
      </c>
      <c r="I124" s="59">
        <f>SUM(I125:I139)</f>
        <v>94</v>
      </c>
      <c r="J124" s="63">
        <f>SUM(J125:J139)</f>
        <v>10516</v>
      </c>
      <c r="K124" s="59">
        <f>SUM(K125:K139)</f>
        <v>592</v>
      </c>
      <c r="L124" s="57">
        <f>K124/$J124*100</f>
        <v>5.6295169265880558</v>
      </c>
      <c r="M124" s="59">
        <f>SUM(M125:M139)</f>
        <v>2271</v>
      </c>
      <c r="N124" s="57">
        <f>M124/$J124*100</f>
        <v>21.595663750475467</v>
      </c>
      <c r="O124" s="59">
        <f>SUM(O125:O139)</f>
        <v>248</v>
      </c>
      <c r="P124" s="57">
        <f>O124/$J124*100</f>
        <v>2.3583111449220233</v>
      </c>
      <c r="Q124" s="59">
        <f>SUM(Q125:Q139)</f>
        <v>2226</v>
      </c>
      <c r="R124" s="57">
        <f>Q124/$J124*100</f>
        <v>21.16774438950171</v>
      </c>
      <c r="S124" s="59">
        <f>SUM(S125:S139)</f>
        <v>231</v>
      </c>
      <c r="T124" s="57">
        <f>S124/$J124*100</f>
        <v>2.1966527196652716</v>
      </c>
      <c r="U124" s="59">
        <f>SUM(U125:U139)</f>
        <v>4948</v>
      </c>
      <c r="V124" s="57">
        <f>U124/$J124*100</f>
        <v>47.052111068847466</v>
      </c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</row>
    <row r="125" spans="1:44" s="15" customFormat="1" x14ac:dyDescent="0.25">
      <c r="A125" s="84" t="s">
        <v>91</v>
      </c>
      <c r="B125" s="84" t="s">
        <v>13</v>
      </c>
      <c r="C125" s="159">
        <f>DATA!C109</f>
        <v>1</v>
      </c>
      <c r="D125" s="84">
        <f>DATA!D109</f>
        <v>1227</v>
      </c>
      <c r="E125" s="84">
        <f>DATA!E109</f>
        <v>651</v>
      </c>
      <c r="F125" s="84">
        <f>DATA!F109</f>
        <v>576</v>
      </c>
      <c r="G125" s="104">
        <f t="shared" ref="G125:G139" si="84">E125/D125*100</f>
        <v>53.056234718826403</v>
      </c>
      <c r="H125" s="84">
        <f>DATA!H109</f>
        <v>11</v>
      </c>
      <c r="I125" s="93">
        <f>DATA!I109</f>
        <v>4</v>
      </c>
      <c r="J125" s="84">
        <f>DATA!J109</f>
        <v>636</v>
      </c>
      <c r="K125" s="15">
        <f>DATA!K109</f>
        <v>23</v>
      </c>
      <c r="L125" s="38">
        <f t="shared" ref="L125:L135" si="85">K125/J125*100</f>
        <v>3.6163522012578615</v>
      </c>
      <c r="M125" s="77">
        <f>DATA!L109</f>
        <v>113</v>
      </c>
      <c r="N125" s="38">
        <f t="shared" ref="N125:N135" si="86">M125/J125*100</f>
        <v>17.767295597484274</v>
      </c>
      <c r="O125" s="77">
        <f>DATA!M109</f>
        <v>26</v>
      </c>
      <c r="P125" s="38">
        <f t="shared" ref="P125:P135" si="87">O125/J125*100</f>
        <v>4.0880503144654083</v>
      </c>
      <c r="Q125" s="77">
        <f>DATA!N109</f>
        <v>155</v>
      </c>
      <c r="R125" s="38">
        <f t="shared" ref="R125:R135" si="88">Q125/J125*100</f>
        <v>24.371069182389938</v>
      </c>
      <c r="S125" s="77">
        <f>DATA!O109</f>
        <v>18</v>
      </c>
      <c r="T125" s="38">
        <f t="shared" ref="T125:T135" si="89">S125/J125*100</f>
        <v>2.8301886792452833</v>
      </c>
      <c r="U125" s="77">
        <f>DATA!P109</f>
        <v>301</v>
      </c>
      <c r="V125" s="38">
        <f t="shared" ref="V125:V135" si="90">U125/J125*100</f>
        <v>47.327044025157235</v>
      </c>
    </row>
    <row r="126" spans="1:44" s="15" customFormat="1" x14ac:dyDescent="0.25">
      <c r="A126" s="84" t="s">
        <v>91</v>
      </c>
      <c r="B126" s="84" t="s">
        <v>13</v>
      </c>
      <c r="C126" s="159">
        <f>DATA!C110</f>
        <v>2</v>
      </c>
      <c r="D126" s="84">
        <f>DATA!D110</f>
        <v>1051</v>
      </c>
      <c r="E126" s="84">
        <f>DATA!E110</f>
        <v>658</v>
      </c>
      <c r="F126" s="84">
        <f>DATA!F110</f>
        <v>393</v>
      </c>
      <c r="G126" s="104">
        <f t="shared" si="84"/>
        <v>62.607040913415787</v>
      </c>
      <c r="H126" s="84">
        <f>DATA!H110</f>
        <v>4</v>
      </c>
      <c r="I126" s="93">
        <f>DATA!I110</f>
        <v>5</v>
      </c>
      <c r="J126" s="84">
        <f>DATA!J110</f>
        <v>649</v>
      </c>
      <c r="K126" s="15">
        <f>DATA!K110</f>
        <v>21</v>
      </c>
      <c r="L126" s="38">
        <f t="shared" si="85"/>
        <v>3.2357473035439135</v>
      </c>
      <c r="M126" s="77">
        <f>DATA!L110</f>
        <v>203</v>
      </c>
      <c r="N126" s="38">
        <f t="shared" si="86"/>
        <v>31.278890600924498</v>
      </c>
      <c r="O126" s="77">
        <f>DATA!M110</f>
        <v>10</v>
      </c>
      <c r="P126" s="38">
        <f t="shared" si="87"/>
        <v>1.5408320493066257</v>
      </c>
      <c r="Q126" s="77">
        <f>DATA!N110</f>
        <v>186</v>
      </c>
      <c r="R126" s="38">
        <f t="shared" si="88"/>
        <v>28.659476117103232</v>
      </c>
      <c r="S126" s="77">
        <f>DATA!O110</f>
        <v>11</v>
      </c>
      <c r="T126" s="38">
        <f t="shared" si="89"/>
        <v>1.6949152542372881</v>
      </c>
      <c r="U126" s="77">
        <f>DATA!P110</f>
        <v>218</v>
      </c>
      <c r="V126" s="38">
        <f t="shared" si="90"/>
        <v>33.590138674884443</v>
      </c>
    </row>
    <row r="127" spans="1:44" s="15" customFormat="1" x14ac:dyDescent="0.25">
      <c r="A127" s="84" t="s">
        <v>91</v>
      </c>
      <c r="B127" s="84" t="s">
        <v>13</v>
      </c>
      <c r="C127" s="159">
        <f>DATA!C111</f>
        <v>3</v>
      </c>
      <c r="D127" s="84">
        <f>DATA!D111</f>
        <v>1197</v>
      </c>
      <c r="E127" s="84">
        <f>DATA!E111</f>
        <v>694</v>
      </c>
      <c r="F127" s="84">
        <f>DATA!F111</f>
        <v>503</v>
      </c>
      <c r="G127" s="104">
        <f t="shared" si="84"/>
        <v>57.978279030910606</v>
      </c>
      <c r="H127" s="84">
        <f>DATA!H111</f>
        <v>4</v>
      </c>
      <c r="I127" s="93">
        <f>DATA!I111</f>
        <v>15</v>
      </c>
      <c r="J127" s="84">
        <f>DATA!J111</f>
        <v>675</v>
      </c>
      <c r="K127" s="15">
        <f>DATA!K111</f>
        <v>44</v>
      </c>
      <c r="L127" s="38">
        <f t="shared" si="85"/>
        <v>6.5185185185185182</v>
      </c>
      <c r="M127" s="77">
        <f>DATA!L111</f>
        <v>204</v>
      </c>
      <c r="N127" s="38">
        <f t="shared" si="86"/>
        <v>30.222222222222221</v>
      </c>
      <c r="O127" s="77">
        <f>DATA!M111</f>
        <v>22</v>
      </c>
      <c r="P127" s="38">
        <f t="shared" si="87"/>
        <v>3.2592592592592591</v>
      </c>
      <c r="Q127" s="77">
        <f>DATA!N111</f>
        <v>132</v>
      </c>
      <c r="R127" s="38">
        <f t="shared" si="88"/>
        <v>19.555555555555557</v>
      </c>
      <c r="S127" s="77">
        <f>DATA!O111</f>
        <v>18</v>
      </c>
      <c r="T127" s="38">
        <f t="shared" si="89"/>
        <v>2.666666666666667</v>
      </c>
      <c r="U127" s="77">
        <f>DATA!P111</f>
        <v>255</v>
      </c>
      <c r="V127" s="38">
        <f t="shared" si="90"/>
        <v>37.777777777777779</v>
      </c>
    </row>
    <row r="128" spans="1:44" s="15" customFormat="1" x14ac:dyDescent="0.25">
      <c r="A128" s="84" t="s">
        <v>91</v>
      </c>
      <c r="B128" s="84" t="s">
        <v>13</v>
      </c>
      <c r="C128" s="159">
        <f>DATA!C112</f>
        <v>4</v>
      </c>
      <c r="D128" s="84">
        <f>DATA!D112</f>
        <v>1081</v>
      </c>
      <c r="E128" s="84">
        <f>DATA!E112</f>
        <v>639</v>
      </c>
      <c r="F128" s="84">
        <f>DATA!F112</f>
        <v>442</v>
      </c>
      <c r="G128" s="104">
        <f t="shared" si="84"/>
        <v>59.111933395004627</v>
      </c>
      <c r="H128" s="84">
        <f>DATA!H112</f>
        <v>6</v>
      </c>
      <c r="I128" s="93">
        <f>DATA!I112</f>
        <v>1</v>
      </c>
      <c r="J128" s="84">
        <f>DATA!J112</f>
        <v>632</v>
      </c>
      <c r="K128" s="15">
        <f>DATA!K112</f>
        <v>41</v>
      </c>
      <c r="L128" s="38">
        <f t="shared" si="85"/>
        <v>6.4873417721518987</v>
      </c>
      <c r="M128" s="77">
        <f>DATA!L112</f>
        <v>52</v>
      </c>
      <c r="N128" s="38">
        <f t="shared" si="86"/>
        <v>8.2278481012658222</v>
      </c>
      <c r="O128" s="77">
        <f>DATA!M112</f>
        <v>8</v>
      </c>
      <c r="P128" s="38">
        <f t="shared" si="87"/>
        <v>1.2658227848101267</v>
      </c>
      <c r="Q128" s="77">
        <f>DATA!N112</f>
        <v>68</v>
      </c>
      <c r="R128" s="38">
        <f t="shared" si="88"/>
        <v>10.759493670886076</v>
      </c>
      <c r="S128" s="77">
        <f>DATA!O112</f>
        <v>9</v>
      </c>
      <c r="T128" s="38">
        <f t="shared" si="89"/>
        <v>1.4240506329113924</v>
      </c>
      <c r="U128" s="77">
        <f>DATA!P112</f>
        <v>454</v>
      </c>
      <c r="V128" s="38">
        <f t="shared" si="90"/>
        <v>71.835443037974684</v>
      </c>
    </row>
    <row r="129" spans="1:44" s="15" customFormat="1" x14ac:dyDescent="0.25">
      <c r="A129" s="84" t="s">
        <v>91</v>
      </c>
      <c r="B129" s="84" t="s">
        <v>13</v>
      </c>
      <c r="C129" s="159">
        <f>DATA!C113</f>
        <v>5</v>
      </c>
      <c r="D129" s="84">
        <f>DATA!D113</f>
        <v>1354</v>
      </c>
      <c r="E129" s="84">
        <f>DATA!E113</f>
        <v>813</v>
      </c>
      <c r="F129" s="84">
        <f>DATA!F113</f>
        <v>541</v>
      </c>
      <c r="G129" s="104">
        <f t="shared" si="84"/>
        <v>60.044313146233385</v>
      </c>
      <c r="H129" s="84">
        <f>DATA!H113</f>
        <v>8</v>
      </c>
      <c r="I129" s="93">
        <f>DATA!I113</f>
        <v>9</v>
      </c>
      <c r="J129" s="84">
        <f>DATA!J113</f>
        <v>796</v>
      </c>
      <c r="K129" s="15">
        <f>DATA!K113</f>
        <v>69</v>
      </c>
      <c r="L129" s="38">
        <f t="shared" si="85"/>
        <v>8.6683417085427141</v>
      </c>
      <c r="M129" s="77">
        <f>DATA!L113</f>
        <v>65</v>
      </c>
      <c r="N129" s="38">
        <f t="shared" si="86"/>
        <v>8.1658291457286438</v>
      </c>
      <c r="O129" s="77">
        <f>DATA!M113</f>
        <v>21</v>
      </c>
      <c r="P129" s="38">
        <f t="shared" si="87"/>
        <v>2.6381909547738691</v>
      </c>
      <c r="Q129" s="77">
        <f>DATA!N113</f>
        <v>116</v>
      </c>
      <c r="R129" s="38">
        <f t="shared" si="88"/>
        <v>14.572864321608039</v>
      </c>
      <c r="S129" s="77">
        <f>DATA!O113</f>
        <v>23</v>
      </c>
      <c r="T129" s="38">
        <f t="shared" si="89"/>
        <v>2.8894472361809047</v>
      </c>
      <c r="U129" s="77">
        <f>DATA!P113</f>
        <v>502</v>
      </c>
      <c r="V129" s="38">
        <f t="shared" si="90"/>
        <v>63.065326633165832</v>
      </c>
    </row>
    <row r="130" spans="1:44" s="15" customFormat="1" x14ac:dyDescent="0.25">
      <c r="A130" s="84" t="s">
        <v>91</v>
      </c>
      <c r="B130" s="84" t="s">
        <v>13</v>
      </c>
      <c r="C130" s="159">
        <f>DATA!C114</f>
        <v>6</v>
      </c>
      <c r="D130" s="84">
        <f>DATA!D114</f>
        <v>1124</v>
      </c>
      <c r="E130" s="84">
        <f>DATA!E114</f>
        <v>767</v>
      </c>
      <c r="F130" s="84">
        <f>DATA!F114</f>
        <v>357</v>
      </c>
      <c r="G130" s="104">
        <f t="shared" si="84"/>
        <v>68.238434163701072</v>
      </c>
      <c r="H130" s="84">
        <f>DATA!H114</f>
        <v>9</v>
      </c>
      <c r="I130" s="93">
        <f>DATA!I114</f>
        <v>12</v>
      </c>
      <c r="J130" s="84">
        <f>DATA!J114</f>
        <v>746</v>
      </c>
      <c r="K130" s="15">
        <f>DATA!K114</f>
        <v>26</v>
      </c>
      <c r="L130" s="38">
        <f t="shared" si="85"/>
        <v>3.4852546916890081</v>
      </c>
      <c r="M130" s="77">
        <f>DATA!L114</f>
        <v>274</v>
      </c>
      <c r="N130" s="38">
        <f t="shared" si="86"/>
        <v>36.729222520107243</v>
      </c>
      <c r="O130" s="77">
        <f>DATA!M114</f>
        <v>6</v>
      </c>
      <c r="P130" s="38">
        <f t="shared" si="87"/>
        <v>0.80428954423592491</v>
      </c>
      <c r="Q130" s="77">
        <f>DATA!N114</f>
        <v>194</v>
      </c>
      <c r="R130" s="38">
        <f t="shared" si="88"/>
        <v>26.005361930294907</v>
      </c>
      <c r="S130" s="77">
        <f>DATA!O114</f>
        <v>13</v>
      </c>
      <c r="T130" s="38">
        <f t="shared" si="89"/>
        <v>1.7426273458445041</v>
      </c>
      <c r="U130" s="77">
        <f>DATA!P114</f>
        <v>233</v>
      </c>
      <c r="V130" s="38">
        <f t="shared" si="90"/>
        <v>31.233243967828418</v>
      </c>
    </row>
    <row r="131" spans="1:44" s="15" customFormat="1" x14ac:dyDescent="0.25">
      <c r="A131" s="84" t="s">
        <v>91</v>
      </c>
      <c r="B131" s="84" t="s">
        <v>13</v>
      </c>
      <c r="C131" s="159">
        <f>DATA!C115</f>
        <v>7</v>
      </c>
      <c r="D131" s="84">
        <f>DATA!D115</f>
        <v>1129</v>
      </c>
      <c r="E131" s="84">
        <f>DATA!E115</f>
        <v>646</v>
      </c>
      <c r="F131" s="84">
        <f>DATA!F115</f>
        <v>483</v>
      </c>
      <c r="G131" s="104">
        <f t="shared" si="84"/>
        <v>57.218777679362262</v>
      </c>
      <c r="H131" s="84">
        <f>DATA!H115</f>
        <v>13</v>
      </c>
      <c r="I131" s="93">
        <f>DATA!I115</f>
        <v>6</v>
      </c>
      <c r="J131" s="84">
        <f>DATA!J115</f>
        <v>627</v>
      </c>
      <c r="K131" s="15">
        <f>DATA!K115</f>
        <v>50</v>
      </c>
      <c r="L131" s="38">
        <f t="shared" si="85"/>
        <v>7.9744816586921852</v>
      </c>
      <c r="M131" s="77">
        <f>DATA!L115</f>
        <v>85</v>
      </c>
      <c r="N131" s="38">
        <f t="shared" si="86"/>
        <v>13.556618819776714</v>
      </c>
      <c r="O131" s="77">
        <f>DATA!M115</f>
        <v>11</v>
      </c>
      <c r="P131" s="38">
        <f t="shared" si="87"/>
        <v>1.7543859649122806</v>
      </c>
      <c r="Q131" s="77">
        <f>DATA!N115</f>
        <v>110</v>
      </c>
      <c r="R131" s="38">
        <f t="shared" si="88"/>
        <v>17.543859649122805</v>
      </c>
      <c r="S131" s="77">
        <f>DATA!O115</f>
        <v>16</v>
      </c>
      <c r="T131" s="38">
        <f t="shared" si="89"/>
        <v>2.5518341307814993</v>
      </c>
      <c r="U131" s="77">
        <f>DATA!P115</f>
        <v>355</v>
      </c>
      <c r="V131" s="38">
        <f t="shared" si="90"/>
        <v>56.61881977671451</v>
      </c>
    </row>
    <row r="132" spans="1:44" s="15" customFormat="1" x14ac:dyDescent="0.25">
      <c r="A132" s="84" t="s">
        <v>91</v>
      </c>
      <c r="B132" s="84" t="s">
        <v>13</v>
      </c>
      <c r="C132" s="159">
        <f>DATA!C116</f>
        <v>8</v>
      </c>
      <c r="D132" s="84">
        <f>DATA!D116</f>
        <v>1242</v>
      </c>
      <c r="E132" s="84">
        <f>DATA!E116</f>
        <v>744</v>
      </c>
      <c r="F132" s="84">
        <f>DATA!F116</f>
        <v>498</v>
      </c>
      <c r="G132" s="104">
        <f t="shared" si="84"/>
        <v>59.903381642512073</v>
      </c>
      <c r="H132" s="84">
        <f>DATA!H116</f>
        <v>14</v>
      </c>
      <c r="I132" s="93">
        <f>DATA!I116</f>
        <v>1</v>
      </c>
      <c r="J132" s="84">
        <f>DATA!J116</f>
        <v>729</v>
      </c>
      <c r="K132" s="15">
        <f>DATA!K116</f>
        <v>41</v>
      </c>
      <c r="L132" s="38">
        <f t="shared" si="85"/>
        <v>5.6241426611796985</v>
      </c>
      <c r="M132" s="77">
        <f>DATA!L116</f>
        <v>124</v>
      </c>
      <c r="N132" s="38">
        <f t="shared" si="86"/>
        <v>17.00960219478738</v>
      </c>
      <c r="O132" s="77">
        <f>DATA!M116</f>
        <v>21</v>
      </c>
      <c r="P132" s="38">
        <f t="shared" si="87"/>
        <v>2.880658436213992</v>
      </c>
      <c r="Q132" s="77">
        <f>DATA!N116</f>
        <v>138</v>
      </c>
      <c r="R132" s="38">
        <f t="shared" si="88"/>
        <v>18.930041152263374</v>
      </c>
      <c r="S132" s="77">
        <f>DATA!O116</f>
        <v>21</v>
      </c>
      <c r="T132" s="38">
        <f t="shared" si="89"/>
        <v>2.880658436213992</v>
      </c>
      <c r="U132" s="77">
        <f>DATA!P116</f>
        <v>384</v>
      </c>
      <c r="V132" s="38">
        <f t="shared" si="90"/>
        <v>52.674897119341566</v>
      </c>
    </row>
    <row r="133" spans="1:44" s="15" customFormat="1" x14ac:dyDescent="0.25">
      <c r="A133" s="84" t="s">
        <v>91</v>
      </c>
      <c r="B133" s="84" t="s">
        <v>13</v>
      </c>
      <c r="C133" s="159">
        <f>DATA!C117</f>
        <v>9</v>
      </c>
      <c r="D133" s="84">
        <f>DATA!D117</f>
        <v>1147</v>
      </c>
      <c r="E133" s="84">
        <f>DATA!E117</f>
        <v>732</v>
      </c>
      <c r="F133" s="84">
        <f>DATA!F117</f>
        <v>415</v>
      </c>
      <c r="G133" s="104">
        <f t="shared" si="84"/>
        <v>63.818657367044466</v>
      </c>
      <c r="H133" s="84">
        <f>DATA!H117</f>
        <v>6</v>
      </c>
      <c r="I133" s="93">
        <f>DATA!I117</f>
        <v>6</v>
      </c>
      <c r="J133" s="84">
        <f>DATA!J117</f>
        <v>720</v>
      </c>
      <c r="K133" s="15">
        <f>DATA!K117</f>
        <v>35</v>
      </c>
      <c r="L133" s="38">
        <f t="shared" si="85"/>
        <v>4.8611111111111116</v>
      </c>
      <c r="M133" s="77">
        <f>DATA!L117</f>
        <v>227</v>
      </c>
      <c r="N133" s="38">
        <f t="shared" si="86"/>
        <v>31.527777777777779</v>
      </c>
      <c r="O133" s="77">
        <f>DATA!M117</f>
        <v>11</v>
      </c>
      <c r="P133" s="38">
        <f t="shared" si="87"/>
        <v>1.5277777777777777</v>
      </c>
      <c r="Q133" s="77">
        <f>DATA!N117</f>
        <v>149</v>
      </c>
      <c r="R133" s="38">
        <f t="shared" si="88"/>
        <v>20.694444444444443</v>
      </c>
      <c r="S133" s="77">
        <f>DATA!O117</f>
        <v>7</v>
      </c>
      <c r="T133" s="38">
        <f t="shared" si="89"/>
        <v>0.97222222222222221</v>
      </c>
      <c r="U133" s="77">
        <f>DATA!P117</f>
        <v>291</v>
      </c>
      <c r="V133" s="38">
        <f t="shared" si="90"/>
        <v>40.416666666666664</v>
      </c>
    </row>
    <row r="134" spans="1:44" s="15" customFormat="1" x14ac:dyDescent="0.25">
      <c r="A134" s="84" t="s">
        <v>91</v>
      </c>
      <c r="B134" s="84" t="s">
        <v>13</v>
      </c>
      <c r="C134" s="159">
        <f>DATA!C118</f>
        <v>10</v>
      </c>
      <c r="D134" s="84">
        <f>DATA!D118</f>
        <v>1255</v>
      </c>
      <c r="E134" s="84">
        <f>DATA!E118</f>
        <v>785</v>
      </c>
      <c r="F134" s="84">
        <f>DATA!F118</f>
        <v>470</v>
      </c>
      <c r="G134" s="104">
        <f t="shared" si="84"/>
        <v>62.549800796812747</v>
      </c>
      <c r="H134" s="84">
        <f>DATA!H118</f>
        <v>9</v>
      </c>
      <c r="I134" s="93">
        <f>DATA!I118</f>
        <v>3</v>
      </c>
      <c r="J134" s="84">
        <f>DATA!J118</f>
        <v>773</v>
      </c>
      <c r="K134" s="15">
        <f>DATA!K118</f>
        <v>35</v>
      </c>
      <c r="L134" s="38">
        <f t="shared" si="85"/>
        <v>4.5278137128072444</v>
      </c>
      <c r="M134" s="77">
        <f>DATA!L118</f>
        <v>214</v>
      </c>
      <c r="N134" s="38">
        <f t="shared" si="86"/>
        <v>27.684346701164298</v>
      </c>
      <c r="O134" s="77">
        <f>DATA!M118</f>
        <v>17</v>
      </c>
      <c r="P134" s="38">
        <f t="shared" si="87"/>
        <v>2.1992238033635187</v>
      </c>
      <c r="Q134" s="77">
        <f>DATA!N118</f>
        <v>209</v>
      </c>
      <c r="R134" s="38">
        <f t="shared" si="88"/>
        <v>27.037516170763258</v>
      </c>
      <c r="S134" s="77">
        <f>DATA!O118</f>
        <v>11</v>
      </c>
      <c r="T134" s="38">
        <f t="shared" si="89"/>
        <v>1.4230271668822769</v>
      </c>
      <c r="U134" s="77">
        <f>DATA!P118</f>
        <v>287</v>
      </c>
      <c r="V134" s="38">
        <f t="shared" si="90"/>
        <v>37.128072445019406</v>
      </c>
    </row>
    <row r="135" spans="1:44" s="15" customFormat="1" x14ac:dyDescent="0.25">
      <c r="A135" s="84" t="s">
        <v>91</v>
      </c>
      <c r="B135" s="84" t="s">
        <v>13</v>
      </c>
      <c r="C135" s="159">
        <f>DATA!C119</f>
        <v>11</v>
      </c>
      <c r="D135" s="84">
        <f>DATA!D119</f>
        <v>1259</v>
      </c>
      <c r="E135" s="84">
        <f>DATA!E119</f>
        <v>687</v>
      </c>
      <c r="F135" s="84">
        <f>DATA!F119</f>
        <v>572</v>
      </c>
      <c r="G135" s="104">
        <f t="shared" si="84"/>
        <v>54.567116759332798</v>
      </c>
      <c r="H135" s="84">
        <f>DATA!H119</f>
        <v>9</v>
      </c>
      <c r="I135" s="93">
        <f>DATA!I119</f>
        <v>5</v>
      </c>
      <c r="J135" s="84">
        <f>DATA!J119</f>
        <v>673</v>
      </c>
      <c r="K135" s="15">
        <f>DATA!K119</f>
        <v>45</v>
      </c>
      <c r="L135" s="38">
        <f t="shared" si="85"/>
        <v>6.6864784546805351</v>
      </c>
      <c r="M135" s="77">
        <f>DATA!L119</f>
        <v>104</v>
      </c>
      <c r="N135" s="38">
        <f t="shared" si="86"/>
        <v>15.453194650817236</v>
      </c>
      <c r="O135" s="77">
        <f>DATA!M119</f>
        <v>16</v>
      </c>
      <c r="P135" s="38">
        <f t="shared" si="87"/>
        <v>2.3774145616641902</v>
      </c>
      <c r="Q135" s="77">
        <f>DATA!N119</f>
        <v>130</v>
      </c>
      <c r="R135" s="38">
        <f t="shared" si="88"/>
        <v>19.316493313521548</v>
      </c>
      <c r="S135" s="77">
        <f>DATA!O119</f>
        <v>14</v>
      </c>
      <c r="T135" s="38">
        <f t="shared" si="89"/>
        <v>2.0802377414561661</v>
      </c>
      <c r="U135" s="77">
        <f>DATA!P119</f>
        <v>364</v>
      </c>
      <c r="V135" s="38">
        <f t="shared" si="90"/>
        <v>54.086181277860327</v>
      </c>
    </row>
    <row r="136" spans="1:44" s="15" customFormat="1" x14ac:dyDescent="0.25">
      <c r="A136" s="84" t="s">
        <v>91</v>
      </c>
      <c r="B136" s="84" t="s">
        <v>13</v>
      </c>
      <c r="C136" s="159">
        <f>DATA!C120</f>
        <v>12</v>
      </c>
      <c r="D136" s="84">
        <f>DATA!D120</f>
        <v>1209</v>
      </c>
      <c r="E136" s="84">
        <f>DATA!E120</f>
        <v>709</v>
      </c>
      <c r="F136" s="84">
        <f>DATA!F120</f>
        <v>500</v>
      </c>
      <c r="G136" s="104">
        <f t="shared" si="84"/>
        <v>58.6435070306038</v>
      </c>
      <c r="H136" s="84">
        <f>DATA!H120</f>
        <v>6</v>
      </c>
      <c r="I136" s="93">
        <f>DATA!I120</f>
        <v>15</v>
      </c>
      <c r="J136" s="84">
        <f>DATA!J120</f>
        <v>688</v>
      </c>
      <c r="K136" s="15">
        <f>DATA!K120</f>
        <v>43</v>
      </c>
      <c r="L136" s="38">
        <f t="shared" ref="L136" si="91">K136/J136*100</f>
        <v>6.25</v>
      </c>
      <c r="M136" s="77">
        <f>DATA!L120</f>
        <v>163</v>
      </c>
      <c r="N136" s="38">
        <f t="shared" ref="N136" si="92">M136/J136*100</f>
        <v>23.691860465116278</v>
      </c>
      <c r="O136" s="77">
        <f>DATA!M120</f>
        <v>28</v>
      </c>
      <c r="P136" s="38">
        <f t="shared" ref="P136" si="93">O136/J136*100</f>
        <v>4.0697674418604652</v>
      </c>
      <c r="Q136" s="77">
        <f>DATA!N120</f>
        <v>186</v>
      </c>
      <c r="R136" s="38">
        <f t="shared" ref="R136" si="94">Q136/J136*100</f>
        <v>27.034883720930232</v>
      </c>
      <c r="S136" s="77">
        <f>DATA!O120</f>
        <v>10</v>
      </c>
      <c r="T136" s="38">
        <f t="shared" ref="T136" si="95">S136/J136*100</f>
        <v>1.4534883720930232</v>
      </c>
      <c r="U136" s="77">
        <f>DATA!P120</f>
        <v>258</v>
      </c>
      <c r="V136" s="38">
        <f t="shared" ref="V136" si="96">U136/J136*100</f>
        <v>37.5</v>
      </c>
    </row>
    <row r="137" spans="1:44" s="15" customFormat="1" x14ac:dyDescent="0.25">
      <c r="A137" s="84" t="s">
        <v>91</v>
      </c>
      <c r="B137" s="84" t="s">
        <v>13</v>
      </c>
      <c r="C137" s="159">
        <f>DATA!C121</f>
        <v>13</v>
      </c>
      <c r="D137" s="84">
        <f>DATA!D121</f>
        <v>1262</v>
      </c>
      <c r="E137" s="84">
        <f>DATA!E121</f>
        <v>791</v>
      </c>
      <c r="F137" s="84">
        <f>DATA!F121</f>
        <v>471</v>
      </c>
      <c r="G137" s="104">
        <f t="shared" si="84"/>
        <v>62.678288431061802</v>
      </c>
      <c r="H137" s="84">
        <f>DATA!H121</f>
        <v>7</v>
      </c>
      <c r="I137" s="93">
        <f>DATA!I121</f>
        <v>5</v>
      </c>
      <c r="J137" s="84">
        <f>DATA!J121</f>
        <v>779</v>
      </c>
      <c r="K137" s="15">
        <f>DATA!K121</f>
        <v>41</v>
      </c>
      <c r="L137" s="38">
        <f t="shared" ref="L137:L139" si="97">K137/J137*100</f>
        <v>5.2631578947368416</v>
      </c>
      <c r="M137" s="77">
        <f>DATA!L121</f>
        <v>184</v>
      </c>
      <c r="N137" s="38">
        <f t="shared" ref="N137:N139" si="98">M137/J137*100</f>
        <v>23.620025673940951</v>
      </c>
      <c r="O137" s="77">
        <f>DATA!M121</f>
        <v>18</v>
      </c>
      <c r="P137" s="38">
        <f t="shared" ref="P137:P139" si="99">O137/J137*100</f>
        <v>2.3106546854942236</v>
      </c>
      <c r="Q137" s="77">
        <f>DATA!N121</f>
        <v>190</v>
      </c>
      <c r="R137" s="38">
        <f t="shared" ref="R137:R139" si="100">Q137/J137*100</f>
        <v>24.390243902439025</v>
      </c>
      <c r="S137" s="77">
        <f>DATA!O121</f>
        <v>16</v>
      </c>
      <c r="T137" s="38">
        <f t="shared" ref="T137:T139" si="101">S137/J137*100</f>
        <v>2.0539152759948651</v>
      </c>
      <c r="U137" s="77">
        <f>DATA!P121</f>
        <v>330</v>
      </c>
      <c r="V137" s="38">
        <f t="shared" ref="V137:V139" si="102">U137/J137*100</f>
        <v>42.3620025673941</v>
      </c>
    </row>
    <row r="138" spans="1:44" s="15" customFormat="1" x14ac:dyDescent="0.25">
      <c r="A138" s="84" t="s">
        <v>91</v>
      </c>
      <c r="B138" s="84" t="s">
        <v>13</v>
      </c>
      <c r="C138" s="159">
        <f>DATA!C122</f>
        <v>14</v>
      </c>
      <c r="D138" s="84">
        <f>DATA!D122</f>
        <v>1303</v>
      </c>
      <c r="E138" s="84">
        <f>DATA!E122</f>
        <v>760</v>
      </c>
      <c r="F138" s="84">
        <f>DATA!F122</f>
        <v>543</v>
      </c>
      <c r="G138" s="104">
        <f t="shared" si="84"/>
        <v>58.326937835763623</v>
      </c>
      <c r="H138" s="84">
        <f>DATA!H122</f>
        <v>6</v>
      </c>
      <c r="I138" s="93">
        <f>DATA!I122</f>
        <v>4</v>
      </c>
      <c r="J138" s="84">
        <f>DATA!J122</f>
        <v>750</v>
      </c>
      <c r="K138" s="15">
        <f>DATA!K122</f>
        <v>48</v>
      </c>
      <c r="L138" s="38">
        <f t="shared" si="97"/>
        <v>6.4</v>
      </c>
      <c r="M138" s="77">
        <f>DATA!L122</f>
        <v>128</v>
      </c>
      <c r="N138" s="38">
        <f t="shared" si="98"/>
        <v>17.066666666666666</v>
      </c>
      <c r="O138" s="77">
        <f>DATA!M122</f>
        <v>21</v>
      </c>
      <c r="P138" s="38">
        <f t="shared" si="99"/>
        <v>2.8000000000000003</v>
      </c>
      <c r="Q138" s="77">
        <f>DATA!N122</f>
        <v>159</v>
      </c>
      <c r="R138" s="38">
        <f t="shared" si="100"/>
        <v>21.2</v>
      </c>
      <c r="S138" s="77">
        <f>DATA!O122</f>
        <v>30</v>
      </c>
      <c r="T138" s="38">
        <f t="shared" si="101"/>
        <v>4</v>
      </c>
      <c r="U138" s="77">
        <f>DATA!P122</f>
        <v>364</v>
      </c>
      <c r="V138" s="38">
        <f t="shared" si="102"/>
        <v>48.533333333333331</v>
      </c>
    </row>
    <row r="139" spans="1:44" s="15" customFormat="1" x14ac:dyDescent="0.25">
      <c r="A139" s="84" t="s">
        <v>91</v>
      </c>
      <c r="B139" s="84" t="s">
        <v>13</v>
      </c>
      <c r="C139" s="159">
        <f>DATA!C123</f>
        <v>15</v>
      </c>
      <c r="D139" s="84">
        <f>DATA!D123</f>
        <v>1162</v>
      </c>
      <c r="E139" s="84">
        <f>DATA!E123</f>
        <v>651</v>
      </c>
      <c r="F139" s="84">
        <f>DATA!F123</f>
        <v>511</v>
      </c>
      <c r="G139" s="104">
        <f t="shared" si="84"/>
        <v>56.024096385542165</v>
      </c>
      <c r="H139" s="84">
        <f>DATA!H123</f>
        <v>5</v>
      </c>
      <c r="I139" s="93">
        <f>DATA!I123</f>
        <v>3</v>
      </c>
      <c r="J139" s="84">
        <f>DATA!J123</f>
        <v>643</v>
      </c>
      <c r="K139" s="15">
        <f>DATA!K123</f>
        <v>30</v>
      </c>
      <c r="L139" s="38">
        <f t="shared" si="97"/>
        <v>4.6656298600311041</v>
      </c>
      <c r="M139" s="77">
        <f>DATA!L123</f>
        <v>131</v>
      </c>
      <c r="N139" s="38">
        <f t="shared" si="98"/>
        <v>20.373250388802489</v>
      </c>
      <c r="O139" s="77">
        <f>DATA!M123</f>
        <v>12</v>
      </c>
      <c r="P139" s="38">
        <f t="shared" si="99"/>
        <v>1.8662519440124419</v>
      </c>
      <c r="Q139" s="77">
        <f>DATA!N123</f>
        <v>104</v>
      </c>
      <c r="R139" s="38">
        <f t="shared" si="100"/>
        <v>16.174183514774494</v>
      </c>
      <c r="S139" s="77">
        <f>DATA!O123</f>
        <v>14</v>
      </c>
      <c r="T139" s="38">
        <f t="shared" si="101"/>
        <v>2.1772939346811819</v>
      </c>
      <c r="U139" s="77">
        <f>DATA!P123</f>
        <v>352</v>
      </c>
      <c r="V139" s="38">
        <f t="shared" si="102"/>
        <v>54.743390357698289</v>
      </c>
    </row>
    <row r="140" spans="1:44" x14ac:dyDescent="0.25">
      <c r="A140" s="11" t="s">
        <v>93</v>
      </c>
      <c r="B140" s="11" t="s">
        <v>37</v>
      </c>
      <c r="C140" s="26"/>
      <c r="D140" s="59">
        <f>SUM(D141:D145)</f>
        <v>6889</v>
      </c>
      <c r="E140" s="59">
        <f>SUM(E141:E145)</f>
        <v>4766</v>
      </c>
      <c r="F140" s="59">
        <f t="shared" ref="F140:F146" si="103">D140-E140</f>
        <v>2123</v>
      </c>
      <c r="G140" s="13">
        <f>E140/D140*100</f>
        <v>69.18275511685296</v>
      </c>
      <c r="H140" s="59">
        <f>SUM(H141:H145)</f>
        <v>17</v>
      </c>
      <c r="I140" s="59">
        <f>SUM(I141:I145)</f>
        <v>29</v>
      </c>
      <c r="J140" s="63">
        <f>SUM(J141:J145)</f>
        <v>4720</v>
      </c>
      <c r="K140" s="59">
        <f>SUM(K141:K145)</f>
        <v>97</v>
      </c>
      <c r="L140" s="57">
        <f>K140/$J140*100</f>
        <v>2.0550847457627119</v>
      </c>
      <c r="M140" s="59">
        <f>SUM(M141:M145)</f>
        <v>931</v>
      </c>
      <c r="N140" s="57">
        <f>M140/$J140*100</f>
        <v>19.724576271186443</v>
      </c>
      <c r="O140" s="59">
        <f>SUM(O141:O145)</f>
        <v>75</v>
      </c>
      <c r="P140" s="57">
        <f>O140/$J140*100</f>
        <v>1.5889830508474576</v>
      </c>
      <c r="Q140" s="59">
        <f>SUM(Q141:Q145)</f>
        <v>967</v>
      </c>
      <c r="R140" s="57">
        <f>Q140/$J140*100</f>
        <v>20.487288135593221</v>
      </c>
      <c r="S140" s="59">
        <f>SUM(S141:S145)</f>
        <v>21</v>
      </c>
      <c r="T140" s="57">
        <f>S140/$J140*100</f>
        <v>0.44491525423728817</v>
      </c>
      <c r="U140" s="59">
        <f>SUM(U141:U145)</f>
        <v>2629</v>
      </c>
      <c r="V140" s="57">
        <f>U140/$J140*100</f>
        <v>55.699152542372879</v>
      </c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</row>
    <row r="141" spans="1:44" s="15" customFormat="1" x14ac:dyDescent="0.25">
      <c r="A141" s="84" t="s">
        <v>93</v>
      </c>
      <c r="B141" s="84" t="s">
        <v>15</v>
      </c>
      <c r="C141" s="159" t="str">
        <f>DATA!C138</f>
        <v>1 (Nunue 1)</v>
      </c>
      <c r="D141" s="84">
        <f>DATA!D138</f>
        <v>1413</v>
      </c>
      <c r="E141" s="84">
        <f>DATA!E138</f>
        <v>980</v>
      </c>
      <c r="F141" s="84">
        <f>DATA!F138</f>
        <v>433</v>
      </c>
      <c r="G141" s="104">
        <f t="shared" ref="G141:G145" si="104">E141/D141*100</f>
        <v>69.355980184005659</v>
      </c>
      <c r="H141" s="84">
        <f>DATA!H138</f>
        <v>9</v>
      </c>
      <c r="I141" s="93">
        <f>DATA!I138</f>
        <v>6</v>
      </c>
      <c r="J141" s="84">
        <f>DATA!J138</f>
        <v>965</v>
      </c>
      <c r="K141" s="15">
        <f>DATA!K138</f>
        <v>25</v>
      </c>
      <c r="L141" s="38">
        <f>K141/J141*100</f>
        <v>2.5906735751295336</v>
      </c>
      <c r="M141" s="77">
        <f>DATA!L138</f>
        <v>189</v>
      </c>
      <c r="N141" s="38">
        <f>M141/J141*100</f>
        <v>19.585492227979277</v>
      </c>
      <c r="O141" s="77">
        <f>DATA!M138</f>
        <v>17</v>
      </c>
      <c r="P141" s="38">
        <f>O141/J141*100</f>
        <v>1.7616580310880827</v>
      </c>
      <c r="Q141" s="77">
        <f>DATA!N138</f>
        <v>184</v>
      </c>
      <c r="R141" s="38">
        <f>Q141/J141*100</f>
        <v>19.067357512953368</v>
      </c>
      <c r="S141" s="77">
        <f>DATA!O138</f>
        <v>3</v>
      </c>
      <c r="T141" s="38">
        <f>S141/J141*100</f>
        <v>0.31088082901554404</v>
      </c>
      <c r="U141" s="77">
        <f>DATA!P138</f>
        <v>547</v>
      </c>
      <c r="V141" s="38">
        <f>U141/J141*100</f>
        <v>56.683937823834199</v>
      </c>
    </row>
    <row r="142" spans="1:44" s="15" customFormat="1" x14ac:dyDescent="0.25">
      <c r="A142" s="84" t="s">
        <v>93</v>
      </c>
      <c r="B142" s="84" t="s">
        <v>15</v>
      </c>
      <c r="C142" s="159" t="str">
        <f>DATA!C139</f>
        <v>2 (Nunue 2)</v>
      </c>
      <c r="D142" s="84">
        <f>DATA!D139</f>
        <v>1629</v>
      </c>
      <c r="E142" s="84">
        <f>DATA!E139</f>
        <v>1141</v>
      </c>
      <c r="F142" s="84">
        <f>DATA!F139</f>
        <v>488</v>
      </c>
      <c r="G142" s="104">
        <f t="shared" si="104"/>
        <v>70.042971147943518</v>
      </c>
      <c r="H142" s="84">
        <f>DATA!H139</f>
        <v>3</v>
      </c>
      <c r="I142" s="93">
        <f>DATA!I139</f>
        <v>4</v>
      </c>
      <c r="J142" s="84">
        <f>DATA!J139</f>
        <v>1134</v>
      </c>
      <c r="K142" s="15">
        <f>DATA!K139</f>
        <v>29</v>
      </c>
      <c r="L142" s="38">
        <f>K142/J142*100</f>
        <v>2.5573192239858904</v>
      </c>
      <c r="M142" s="77">
        <f>DATA!L139</f>
        <v>216</v>
      </c>
      <c r="N142" s="38">
        <f>M142/J142*100</f>
        <v>19.047619047619047</v>
      </c>
      <c r="O142" s="77">
        <f>DATA!M139</f>
        <v>20</v>
      </c>
      <c r="P142" s="38">
        <f>O142/J142*100</f>
        <v>1.7636684303350969</v>
      </c>
      <c r="Q142" s="77">
        <f>DATA!N139</f>
        <v>233</v>
      </c>
      <c r="R142" s="38">
        <f>Q142/J142*100</f>
        <v>20.54673721340388</v>
      </c>
      <c r="S142" s="77">
        <f>DATA!O139</f>
        <v>5</v>
      </c>
      <c r="T142" s="38">
        <f>S142/J142*100</f>
        <v>0.44091710758377423</v>
      </c>
      <c r="U142" s="77">
        <f>DATA!P139</f>
        <v>631</v>
      </c>
      <c r="V142" s="38">
        <f>U142/J142*100</f>
        <v>55.64373897707231</v>
      </c>
    </row>
    <row r="143" spans="1:44" s="15" customFormat="1" x14ac:dyDescent="0.25">
      <c r="A143" s="84" t="s">
        <v>93</v>
      </c>
      <c r="B143" s="84" t="s">
        <v>15</v>
      </c>
      <c r="C143" s="159" t="str">
        <f>DATA!C140</f>
        <v>3 (Nunue 3)</v>
      </c>
      <c r="D143" s="84">
        <f>DATA!D140</f>
        <v>1157</v>
      </c>
      <c r="E143" s="84">
        <f>DATA!E140</f>
        <v>807</v>
      </c>
      <c r="F143" s="84">
        <f>DATA!F140</f>
        <v>350</v>
      </c>
      <c r="G143" s="104">
        <f t="shared" si="104"/>
        <v>69.749351771823683</v>
      </c>
      <c r="H143" s="84">
        <f>DATA!H140</f>
        <v>0</v>
      </c>
      <c r="I143" s="93">
        <f>DATA!I140</f>
        <v>13</v>
      </c>
      <c r="J143" s="84">
        <f>DATA!J140</f>
        <v>794</v>
      </c>
      <c r="K143" s="15">
        <f>DATA!K140</f>
        <v>19</v>
      </c>
      <c r="L143" s="38">
        <f>K143/J143*100</f>
        <v>2.3929471032745591</v>
      </c>
      <c r="M143" s="77">
        <f>DATA!L140</f>
        <v>170</v>
      </c>
      <c r="N143" s="38">
        <f>M143/J143*100</f>
        <v>21.410579345088159</v>
      </c>
      <c r="O143" s="77">
        <f>DATA!M140</f>
        <v>25</v>
      </c>
      <c r="P143" s="38">
        <f>O143/J143*100</f>
        <v>3.1486146095717884</v>
      </c>
      <c r="Q143" s="77">
        <f>DATA!N140</f>
        <v>98</v>
      </c>
      <c r="R143" s="38">
        <f>Q143/J143*100</f>
        <v>12.342569269521411</v>
      </c>
      <c r="S143" s="77">
        <f>DATA!O140</f>
        <v>8</v>
      </c>
      <c r="T143" s="38">
        <f>S143/J143*100</f>
        <v>1.0075566750629723</v>
      </c>
      <c r="U143" s="77">
        <f>DATA!P140</f>
        <v>474</v>
      </c>
      <c r="V143" s="38">
        <f>U143/J143*100</f>
        <v>59.697732997481111</v>
      </c>
    </row>
    <row r="144" spans="1:44" s="15" customFormat="1" x14ac:dyDescent="0.25">
      <c r="A144" s="84" t="s">
        <v>93</v>
      </c>
      <c r="B144" s="84" t="s">
        <v>15</v>
      </c>
      <c r="C144" s="159" t="str">
        <f>DATA!C141</f>
        <v>4 (Faanui)</v>
      </c>
      <c r="D144" s="84">
        <f>DATA!D141</f>
        <v>1425</v>
      </c>
      <c r="E144" s="84">
        <f>DATA!E141</f>
        <v>1016</v>
      </c>
      <c r="F144" s="84">
        <f>DATA!F141</f>
        <v>409</v>
      </c>
      <c r="G144" s="104">
        <f t="shared" si="104"/>
        <v>71.298245614035082</v>
      </c>
      <c r="H144" s="84">
        <f>DATA!H141</f>
        <v>5</v>
      </c>
      <c r="I144" s="93">
        <f>DATA!I141</f>
        <v>1</v>
      </c>
      <c r="J144" s="84">
        <f>DATA!J141</f>
        <v>1010</v>
      </c>
      <c r="K144" s="15">
        <f>DATA!K141</f>
        <v>12</v>
      </c>
      <c r="L144" s="38">
        <f>K144/J144*100</f>
        <v>1.1881188118811881</v>
      </c>
      <c r="M144" s="77">
        <f>DATA!L141</f>
        <v>207</v>
      </c>
      <c r="N144" s="38">
        <f>M144/J144*100</f>
        <v>20.495049504950494</v>
      </c>
      <c r="O144" s="77">
        <f>DATA!M141</f>
        <v>10</v>
      </c>
      <c r="P144" s="38">
        <f>O144/J144*100</f>
        <v>0.99009900990099009</v>
      </c>
      <c r="Q144" s="77">
        <f>DATA!N141</f>
        <v>227</v>
      </c>
      <c r="R144" s="38">
        <f>Q144/J144*100</f>
        <v>22.475247524752476</v>
      </c>
      <c r="S144" s="77">
        <f>DATA!O141</f>
        <v>3</v>
      </c>
      <c r="T144" s="38">
        <f>S144/J144*100</f>
        <v>0.29702970297029702</v>
      </c>
      <c r="U144" s="77">
        <f>DATA!P141</f>
        <v>551</v>
      </c>
      <c r="V144" s="38">
        <f>U144/J144*100</f>
        <v>54.554455445544562</v>
      </c>
    </row>
    <row r="145" spans="1:44" s="15" customFormat="1" x14ac:dyDescent="0.25">
      <c r="A145" s="84" t="s">
        <v>93</v>
      </c>
      <c r="B145" s="84" t="s">
        <v>15</v>
      </c>
      <c r="C145" s="159" t="str">
        <f>DATA!C142</f>
        <v>5 (Anau)</v>
      </c>
      <c r="D145" s="84">
        <f>DATA!D142</f>
        <v>1265</v>
      </c>
      <c r="E145" s="84">
        <f>DATA!E142</f>
        <v>822</v>
      </c>
      <c r="F145" s="84">
        <f>DATA!F142</f>
        <v>443</v>
      </c>
      <c r="G145" s="104">
        <f t="shared" si="104"/>
        <v>64.980237154150203</v>
      </c>
      <c r="H145" s="84">
        <f>DATA!H142</f>
        <v>0</v>
      </c>
      <c r="I145" s="93">
        <f>DATA!I142</f>
        <v>5</v>
      </c>
      <c r="J145" s="84">
        <f>DATA!J142</f>
        <v>817</v>
      </c>
      <c r="K145" s="15">
        <f>DATA!K142</f>
        <v>12</v>
      </c>
      <c r="L145" s="38">
        <f>K145/J145*100</f>
        <v>1.4687882496940026</v>
      </c>
      <c r="M145" s="77">
        <f>DATA!L142</f>
        <v>149</v>
      </c>
      <c r="N145" s="38">
        <f>M145/J145*100</f>
        <v>18.237454100367199</v>
      </c>
      <c r="O145" s="77">
        <f>DATA!M142</f>
        <v>3</v>
      </c>
      <c r="P145" s="38">
        <f>O145/J145*100</f>
        <v>0.36719706242350064</v>
      </c>
      <c r="Q145" s="77">
        <f>DATA!N142</f>
        <v>225</v>
      </c>
      <c r="R145" s="38">
        <f>Q145/J145*100</f>
        <v>27.539779681762543</v>
      </c>
      <c r="S145" s="77">
        <f>DATA!O142</f>
        <v>2</v>
      </c>
      <c r="T145" s="38">
        <f>S145/J145*100</f>
        <v>0.24479804161566704</v>
      </c>
      <c r="U145" s="77">
        <f>DATA!P142</f>
        <v>426</v>
      </c>
      <c r="V145" s="38">
        <f>U145/J145*100</f>
        <v>52.141982864137084</v>
      </c>
    </row>
    <row r="146" spans="1:44" x14ac:dyDescent="0.25">
      <c r="A146" s="11" t="s">
        <v>93</v>
      </c>
      <c r="B146" s="11" t="s">
        <v>38</v>
      </c>
      <c r="C146" s="26"/>
      <c r="D146" s="59">
        <f>SUM(D147:D154)</f>
        <v>5224</v>
      </c>
      <c r="E146" s="59">
        <f>SUM(E147:E154)</f>
        <v>3535</v>
      </c>
      <c r="F146" s="59">
        <f t="shared" si="103"/>
        <v>1689</v>
      </c>
      <c r="G146" s="13">
        <f>E146/D146*100</f>
        <v>67.668453292496167</v>
      </c>
      <c r="H146" s="59">
        <f>SUM(H147:H154)</f>
        <v>18</v>
      </c>
      <c r="I146" s="59">
        <f>SUM(I147:I154)</f>
        <v>24</v>
      </c>
      <c r="J146" s="63">
        <f>SUM(J147:J154)</f>
        <v>3493</v>
      </c>
      <c r="K146" s="59">
        <f>SUM(K147:K154)</f>
        <v>17</v>
      </c>
      <c r="L146" s="57">
        <f>K146/$J146*100</f>
        <v>0.48668766103635841</v>
      </c>
      <c r="M146" s="59">
        <f>SUM(M147:M154)</f>
        <v>588</v>
      </c>
      <c r="N146" s="57">
        <f>M146/$J146*100</f>
        <v>16.83366733466934</v>
      </c>
      <c r="O146" s="59">
        <f>SUM(O147:O154)</f>
        <v>84</v>
      </c>
      <c r="P146" s="57">
        <f>O146/$J146*100</f>
        <v>2.4048096192384771</v>
      </c>
      <c r="Q146" s="59">
        <f>SUM(Q147:Q154)</f>
        <v>770</v>
      </c>
      <c r="R146" s="57">
        <f>Q146/$J146*100</f>
        <v>22.044088176352705</v>
      </c>
      <c r="S146" s="59">
        <f>SUM(S147:S154)</f>
        <v>23</v>
      </c>
      <c r="T146" s="57">
        <f>S146/$J146*100</f>
        <v>0.65845977669624967</v>
      </c>
      <c r="U146" s="59">
        <f>SUM(U147:U154)</f>
        <v>2011</v>
      </c>
      <c r="V146" s="57">
        <f>U146/$J146*100</f>
        <v>57.572287432006874</v>
      </c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</row>
    <row r="147" spans="1:44" x14ac:dyDescent="0.25">
      <c r="A147" s="84" t="s">
        <v>93</v>
      </c>
      <c r="B147" s="84" t="s">
        <v>120</v>
      </c>
      <c r="C147" s="159" t="str">
        <f>DATA!C143</f>
        <v>1 (Faie)</v>
      </c>
      <c r="D147" s="84">
        <f>DATA!D143</f>
        <v>356</v>
      </c>
      <c r="E147" s="84">
        <f>DATA!E143</f>
        <v>237</v>
      </c>
      <c r="F147" s="84">
        <f>DATA!F143</f>
        <v>119</v>
      </c>
      <c r="G147" s="104">
        <f t="shared" ref="G147:G154" si="105">E147/D147*100</f>
        <v>66.573033707865164</v>
      </c>
      <c r="H147" s="84">
        <f>DATA!H143</f>
        <v>0</v>
      </c>
      <c r="I147" s="93">
        <f>DATA!I143</f>
        <v>2</v>
      </c>
      <c r="J147" s="84">
        <f>DATA!J143</f>
        <v>235</v>
      </c>
      <c r="K147" s="15">
        <f>DATA!K143</f>
        <v>1</v>
      </c>
      <c r="L147" s="8">
        <f t="shared" ref="L147:L154" si="106">K147/J147*100</f>
        <v>0.42553191489361702</v>
      </c>
      <c r="M147" s="60">
        <f>DATA!L143</f>
        <v>40</v>
      </c>
      <c r="N147" s="8">
        <f t="shared" ref="N147:N154" si="107">M147/J147*100</f>
        <v>17.021276595744681</v>
      </c>
      <c r="O147" s="60">
        <f>DATA!M143</f>
        <v>1</v>
      </c>
      <c r="P147" s="8">
        <f t="shared" ref="P147:P154" si="108">O147/J147*100</f>
        <v>0.42553191489361702</v>
      </c>
      <c r="Q147" s="60">
        <f>DATA!N143</f>
        <v>37</v>
      </c>
      <c r="R147" s="8">
        <f t="shared" ref="R147:R154" si="109">Q147/J147*100</f>
        <v>15.74468085106383</v>
      </c>
      <c r="S147" s="60">
        <f>DATA!O143</f>
        <v>2</v>
      </c>
      <c r="T147" s="8">
        <f t="shared" ref="T147:T154" si="110">S147/J147*100</f>
        <v>0.85106382978723405</v>
      </c>
      <c r="U147" s="60">
        <f>DATA!P143</f>
        <v>154</v>
      </c>
      <c r="V147" s="8">
        <f t="shared" ref="V147:V154" si="111">U147/J147*100</f>
        <v>65.531914893617014</v>
      </c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</row>
    <row r="148" spans="1:44" x14ac:dyDescent="0.25">
      <c r="A148" s="84" t="s">
        <v>93</v>
      </c>
      <c r="B148" s="84" t="s">
        <v>120</v>
      </c>
      <c r="C148" s="159" t="str">
        <f>DATA!C144</f>
        <v>2 (Maeva)</v>
      </c>
      <c r="D148" s="84">
        <f>DATA!D144</f>
        <v>738</v>
      </c>
      <c r="E148" s="84">
        <f>DATA!E144</f>
        <v>497</v>
      </c>
      <c r="F148" s="84">
        <f>DATA!F144</f>
        <v>241</v>
      </c>
      <c r="G148" s="104">
        <f t="shared" si="105"/>
        <v>67.344173441734426</v>
      </c>
      <c r="H148" s="84">
        <f>DATA!H144</f>
        <v>0</v>
      </c>
      <c r="I148" s="93">
        <f>DATA!I144</f>
        <v>4</v>
      </c>
      <c r="J148" s="84">
        <f>DATA!J144</f>
        <v>493</v>
      </c>
      <c r="K148" s="15">
        <f>DATA!K144</f>
        <v>3</v>
      </c>
      <c r="L148" s="8">
        <f t="shared" si="106"/>
        <v>0.6085192697768762</v>
      </c>
      <c r="M148" s="60">
        <f>DATA!L144</f>
        <v>62</v>
      </c>
      <c r="N148" s="8">
        <f t="shared" si="107"/>
        <v>12.57606490872211</v>
      </c>
      <c r="O148" s="60">
        <f>DATA!M144</f>
        <v>4</v>
      </c>
      <c r="P148" s="8">
        <f t="shared" si="108"/>
        <v>0.81135902636916835</v>
      </c>
      <c r="Q148" s="60">
        <f>DATA!N144</f>
        <v>132</v>
      </c>
      <c r="R148" s="8">
        <f t="shared" si="109"/>
        <v>26.774847870182555</v>
      </c>
      <c r="S148" s="60">
        <f>DATA!O144</f>
        <v>5</v>
      </c>
      <c r="T148" s="8">
        <f t="shared" si="110"/>
        <v>1.0141987829614605</v>
      </c>
      <c r="U148" s="60">
        <f>DATA!P144</f>
        <v>287</v>
      </c>
      <c r="V148" s="8">
        <f t="shared" si="111"/>
        <v>58.215010141987833</v>
      </c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</row>
    <row r="149" spans="1:44" x14ac:dyDescent="0.25">
      <c r="A149" s="84" t="s">
        <v>93</v>
      </c>
      <c r="B149" s="84" t="s">
        <v>120</v>
      </c>
      <c r="C149" s="159" t="str">
        <f>DATA!C145</f>
        <v>3 (Fare)</v>
      </c>
      <c r="D149" s="84">
        <f>DATA!D145</f>
        <v>1546</v>
      </c>
      <c r="E149" s="84">
        <f>DATA!E145</f>
        <v>1000</v>
      </c>
      <c r="F149" s="84">
        <f>DATA!F145</f>
        <v>546</v>
      </c>
      <c r="G149" s="104">
        <f t="shared" si="105"/>
        <v>64.683053040103488</v>
      </c>
      <c r="H149" s="84">
        <f>DATA!H145</f>
        <v>16</v>
      </c>
      <c r="I149" s="93">
        <f>DATA!I145</f>
        <v>11</v>
      </c>
      <c r="J149" s="84">
        <f>DATA!J145</f>
        <v>973</v>
      </c>
      <c r="K149" s="15">
        <f>DATA!K145</f>
        <v>9</v>
      </c>
      <c r="L149" s="8">
        <f t="shared" si="106"/>
        <v>0.92497430626927035</v>
      </c>
      <c r="M149" s="60">
        <f>DATA!L145</f>
        <v>116</v>
      </c>
      <c r="N149" s="8">
        <f t="shared" si="107"/>
        <v>11.921891058581705</v>
      </c>
      <c r="O149" s="60">
        <f>DATA!M145</f>
        <v>46</v>
      </c>
      <c r="P149" s="8">
        <f t="shared" si="108"/>
        <v>4.7276464542651597</v>
      </c>
      <c r="Q149" s="60">
        <f>DATA!N145</f>
        <v>152</v>
      </c>
      <c r="R149" s="8">
        <f t="shared" si="109"/>
        <v>15.621788283658788</v>
      </c>
      <c r="S149" s="60">
        <f>DATA!O145</f>
        <v>5</v>
      </c>
      <c r="T149" s="8">
        <f t="shared" si="110"/>
        <v>0.51387461459403905</v>
      </c>
      <c r="U149" s="60">
        <f>DATA!P145</f>
        <v>645</v>
      </c>
      <c r="V149" s="8">
        <f t="shared" si="111"/>
        <v>66.289825282631043</v>
      </c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</row>
    <row r="150" spans="1:44" x14ac:dyDescent="0.25">
      <c r="A150" s="84" t="s">
        <v>93</v>
      </c>
      <c r="B150" s="84" t="s">
        <v>120</v>
      </c>
      <c r="C150" s="159" t="str">
        <f>DATA!C146</f>
        <v>4 (Fitii)</v>
      </c>
      <c r="D150" s="84">
        <f>DATA!D146</f>
        <v>820</v>
      </c>
      <c r="E150" s="84">
        <f>DATA!E146</f>
        <v>544</v>
      </c>
      <c r="F150" s="84">
        <f>DATA!F146</f>
        <v>276</v>
      </c>
      <c r="G150" s="104">
        <f t="shared" si="105"/>
        <v>66.341463414634148</v>
      </c>
      <c r="H150" s="84">
        <f>DATA!H146</f>
        <v>0</v>
      </c>
      <c r="I150" s="93">
        <f>DATA!I146</f>
        <v>2</v>
      </c>
      <c r="J150" s="84">
        <f>DATA!J146</f>
        <v>542</v>
      </c>
      <c r="K150" s="15">
        <f>DATA!K146</f>
        <v>1</v>
      </c>
      <c r="L150" s="8">
        <f t="shared" si="106"/>
        <v>0.18450184501845018</v>
      </c>
      <c r="M150" s="60">
        <f>DATA!L146</f>
        <v>142</v>
      </c>
      <c r="N150" s="8">
        <f t="shared" si="107"/>
        <v>26.199261992619927</v>
      </c>
      <c r="O150" s="60">
        <f>DATA!M146</f>
        <v>7</v>
      </c>
      <c r="P150" s="8">
        <f t="shared" si="108"/>
        <v>1.2915129151291513</v>
      </c>
      <c r="Q150" s="60">
        <f>DATA!N146</f>
        <v>164</v>
      </c>
      <c r="R150" s="8">
        <f t="shared" si="109"/>
        <v>30.258302583025831</v>
      </c>
      <c r="S150" s="60">
        <f>DATA!O146</f>
        <v>4</v>
      </c>
      <c r="T150" s="8">
        <f t="shared" si="110"/>
        <v>0.73800738007380073</v>
      </c>
      <c r="U150" s="60">
        <f>DATA!P146</f>
        <v>224</v>
      </c>
      <c r="V150" s="8">
        <f t="shared" si="111"/>
        <v>41.328413284132843</v>
      </c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</row>
    <row r="151" spans="1:44" x14ac:dyDescent="0.25">
      <c r="A151" s="84" t="s">
        <v>93</v>
      </c>
      <c r="B151" s="84" t="s">
        <v>120</v>
      </c>
      <c r="C151" s="159" t="str">
        <f>DATA!C147</f>
        <v>5 (Maroe)</v>
      </c>
      <c r="D151" s="84">
        <f>DATA!D147</f>
        <v>420</v>
      </c>
      <c r="E151" s="84">
        <f>DATA!E147</f>
        <v>287</v>
      </c>
      <c r="F151" s="84">
        <f>DATA!F147</f>
        <v>133</v>
      </c>
      <c r="G151" s="104">
        <f t="shared" si="105"/>
        <v>68.333333333333329</v>
      </c>
      <c r="H151" s="84">
        <f>DATA!H147</f>
        <v>0</v>
      </c>
      <c r="I151" s="93">
        <f>DATA!I147</f>
        <v>1</v>
      </c>
      <c r="J151" s="84">
        <f>DATA!J147</f>
        <v>286</v>
      </c>
      <c r="K151" s="15">
        <f>DATA!K147</f>
        <v>1</v>
      </c>
      <c r="L151" s="8">
        <f t="shared" si="106"/>
        <v>0.34965034965034963</v>
      </c>
      <c r="M151" s="60">
        <f>DATA!L147</f>
        <v>54</v>
      </c>
      <c r="N151" s="8">
        <f t="shared" si="107"/>
        <v>18.88111888111888</v>
      </c>
      <c r="O151" s="60">
        <f>DATA!M147</f>
        <v>15</v>
      </c>
      <c r="P151" s="8">
        <f t="shared" si="108"/>
        <v>5.244755244755245</v>
      </c>
      <c r="Q151" s="60">
        <f>DATA!N147</f>
        <v>56</v>
      </c>
      <c r="R151" s="8">
        <f t="shared" si="109"/>
        <v>19.58041958041958</v>
      </c>
      <c r="S151" s="60">
        <f>DATA!O147</f>
        <v>4</v>
      </c>
      <c r="T151" s="8">
        <f t="shared" si="110"/>
        <v>1.3986013986013985</v>
      </c>
      <c r="U151" s="60">
        <f>DATA!P147</f>
        <v>156</v>
      </c>
      <c r="V151" s="8">
        <f t="shared" si="111"/>
        <v>54.54545454545454</v>
      </c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</row>
    <row r="152" spans="1:44" x14ac:dyDescent="0.25">
      <c r="A152" s="84" t="s">
        <v>93</v>
      </c>
      <c r="B152" s="84" t="s">
        <v>120</v>
      </c>
      <c r="C152" s="159" t="str">
        <f>DATA!C148</f>
        <v>6 (Haapu)</v>
      </c>
      <c r="D152" s="84">
        <f>DATA!D148</f>
        <v>486</v>
      </c>
      <c r="E152" s="84">
        <f>DATA!E148</f>
        <v>350</v>
      </c>
      <c r="F152" s="84">
        <f>DATA!F148</f>
        <v>136</v>
      </c>
      <c r="G152" s="104">
        <f t="shared" si="105"/>
        <v>72.016460905349803</v>
      </c>
      <c r="H152" s="84">
        <f>DATA!H148</f>
        <v>2</v>
      </c>
      <c r="I152" s="93">
        <f>DATA!I148</f>
        <v>1</v>
      </c>
      <c r="J152" s="84">
        <f>DATA!J148</f>
        <v>347</v>
      </c>
      <c r="K152" s="15">
        <f>DATA!K148</f>
        <v>0</v>
      </c>
      <c r="L152" s="8">
        <f t="shared" si="106"/>
        <v>0</v>
      </c>
      <c r="M152" s="60">
        <f>DATA!L148</f>
        <v>45</v>
      </c>
      <c r="N152" s="8">
        <f t="shared" si="107"/>
        <v>12.968299711815561</v>
      </c>
      <c r="O152" s="60">
        <f>DATA!M148</f>
        <v>6</v>
      </c>
      <c r="P152" s="8">
        <f t="shared" si="108"/>
        <v>1.7291066282420751</v>
      </c>
      <c r="Q152" s="60">
        <f>DATA!N148</f>
        <v>119</v>
      </c>
      <c r="R152" s="8">
        <f t="shared" si="109"/>
        <v>34.293948126801155</v>
      </c>
      <c r="S152" s="60">
        <f>DATA!O148</f>
        <v>1</v>
      </c>
      <c r="T152" s="8">
        <f t="shared" si="110"/>
        <v>0.28818443804034583</v>
      </c>
      <c r="U152" s="60">
        <f>DATA!P148</f>
        <v>176</v>
      </c>
      <c r="V152" s="8">
        <f t="shared" si="111"/>
        <v>50.720461095100866</v>
      </c>
    </row>
    <row r="153" spans="1:44" x14ac:dyDescent="0.25">
      <c r="A153" s="84" t="s">
        <v>93</v>
      </c>
      <c r="B153" s="84" t="s">
        <v>120</v>
      </c>
      <c r="C153" s="159" t="str">
        <f>DATA!C149</f>
        <v>7 (Parea)</v>
      </c>
      <c r="D153" s="84">
        <f>DATA!D149</f>
        <v>518</v>
      </c>
      <c r="E153" s="84">
        <f>DATA!E149</f>
        <v>376</v>
      </c>
      <c r="F153" s="84">
        <f>DATA!F149</f>
        <v>142</v>
      </c>
      <c r="G153" s="104">
        <f t="shared" si="105"/>
        <v>72.586872586872587</v>
      </c>
      <c r="H153" s="84">
        <f>DATA!H149</f>
        <v>0</v>
      </c>
      <c r="I153" s="93">
        <f>DATA!I149</f>
        <v>3</v>
      </c>
      <c r="J153" s="84">
        <f>DATA!J149</f>
        <v>373</v>
      </c>
      <c r="K153" s="15">
        <f>DATA!K149</f>
        <v>2</v>
      </c>
      <c r="L153" s="8">
        <f t="shared" si="106"/>
        <v>0.53619302949061665</v>
      </c>
      <c r="M153" s="60">
        <f>DATA!L149</f>
        <v>85</v>
      </c>
      <c r="N153" s="8">
        <f t="shared" si="107"/>
        <v>22.788203753351208</v>
      </c>
      <c r="O153" s="60">
        <f>DATA!M149</f>
        <v>0</v>
      </c>
      <c r="P153" s="8">
        <f t="shared" si="108"/>
        <v>0</v>
      </c>
      <c r="Q153" s="60">
        <f>DATA!N149</f>
        <v>64</v>
      </c>
      <c r="R153" s="8">
        <f t="shared" si="109"/>
        <v>17.158176943699733</v>
      </c>
      <c r="S153" s="60">
        <f>DATA!O149</f>
        <v>2</v>
      </c>
      <c r="T153" s="8">
        <f t="shared" si="110"/>
        <v>0.53619302949061665</v>
      </c>
      <c r="U153" s="60">
        <f>DATA!P149</f>
        <v>220</v>
      </c>
      <c r="V153" s="8">
        <f t="shared" si="111"/>
        <v>58.981233243967822</v>
      </c>
    </row>
    <row r="154" spans="1:44" x14ac:dyDescent="0.25">
      <c r="A154" s="84" t="s">
        <v>93</v>
      </c>
      <c r="B154" s="84" t="s">
        <v>120</v>
      </c>
      <c r="C154" s="159" t="str">
        <f>DATA!C150</f>
        <v>8 (Tefarerii)</v>
      </c>
      <c r="D154" s="84">
        <f>DATA!D150</f>
        <v>340</v>
      </c>
      <c r="E154" s="84">
        <f>DATA!E150</f>
        <v>244</v>
      </c>
      <c r="F154" s="84">
        <f>DATA!F150</f>
        <v>96</v>
      </c>
      <c r="G154" s="104">
        <f t="shared" si="105"/>
        <v>71.764705882352942</v>
      </c>
      <c r="H154" s="84">
        <f>DATA!H150</f>
        <v>0</v>
      </c>
      <c r="I154" s="93">
        <f>DATA!I150</f>
        <v>0</v>
      </c>
      <c r="J154" s="84">
        <f>DATA!J150</f>
        <v>244</v>
      </c>
      <c r="K154" s="15">
        <f>DATA!K150</f>
        <v>0</v>
      </c>
      <c r="L154" s="8">
        <f t="shared" si="106"/>
        <v>0</v>
      </c>
      <c r="M154" s="60">
        <f>DATA!L150</f>
        <v>44</v>
      </c>
      <c r="N154" s="8">
        <f t="shared" si="107"/>
        <v>18.032786885245901</v>
      </c>
      <c r="O154" s="60">
        <f>DATA!M150</f>
        <v>5</v>
      </c>
      <c r="P154" s="8">
        <f t="shared" si="108"/>
        <v>2.0491803278688523</v>
      </c>
      <c r="Q154" s="60">
        <f>DATA!N150</f>
        <v>46</v>
      </c>
      <c r="R154" s="8">
        <f t="shared" si="109"/>
        <v>18.852459016393443</v>
      </c>
      <c r="S154" s="60">
        <f>DATA!O150</f>
        <v>0</v>
      </c>
      <c r="T154" s="8">
        <f t="shared" si="110"/>
        <v>0</v>
      </c>
      <c r="U154" s="60">
        <f>DATA!P150</f>
        <v>149</v>
      </c>
      <c r="V154" s="8">
        <f t="shared" si="111"/>
        <v>61.065573770491795</v>
      </c>
    </row>
    <row r="155" spans="1:44" x14ac:dyDescent="0.25">
      <c r="A155" s="11" t="s">
        <v>93</v>
      </c>
      <c r="B155" s="11" t="s">
        <v>39</v>
      </c>
      <c r="C155" s="26"/>
      <c r="D155" s="59">
        <f>D156</f>
        <v>1040</v>
      </c>
      <c r="E155" s="59">
        <f>E156</f>
        <v>911</v>
      </c>
      <c r="F155" s="59">
        <f>D155-E155</f>
        <v>129</v>
      </c>
      <c r="G155" s="13">
        <f>E155/D155*100</f>
        <v>87.59615384615384</v>
      </c>
      <c r="H155" s="59">
        <f t="shared" ref="H155:I155" si="112">H156</f>
        <v>53</v>
      </c>
      <c r="I155" s="59">
        <f t="shared" si="112"/>
        <v>7</v>
      </c>
      <c r="J155" s="63">
        <f>J156</f>
        <v>851</v>
      </c>
      <c r="K155" s="59">
        <f>SUM(K156)</f>
        <v>4</v>
      </c>
      <c r="L155" s="57">
        <f>K155/$J155*100</f>
        <v>0.4700352526439483</v>
      </c>
      <c r="M155" s="59">
        <f>SUM(M156)</f>
        <v>49</v>
      </c>
      <c r="N155" s="57">
        <f>M155/$J155*100</f>
        <v>5.7579318448883665</v>
      </c>
      <c r="O155" s="59">
        <f>SUM(O156)</f>
        <v>1</v>
      </c>
      <c r="P155" s="57">
        <f>O155/$J155*100</f>
        <v>0.11750881316098707</v>
      </c>
      <c r="Q155" s="59">
        <f>SUM(Q156)</f>
        <v>403</v>
      </c>
      <c r="R155" s="57">
        <f>Q155/$J155*100</f>
        <v>47.356051703877789</v>
      </c>
      <c r="S155" s="59">
        <f>SUM(S156)</f>
        <v>1</v>
      </c>
      <c r="T155" s="57">
        <f>S155/$J155*100</f>
        <v>0.11750881316098707</v>
      </c>
      <c r="U155" s="59">
        <f>SUM(U156)</f>
        <v>393</v>
      </c>
      <c r="V155" s="57">
        <f>U155/$J155*100</f>
        <v>46.18096357226792</v>
      </c>
    </row>
    <row r="156" spans="1:44" s="15" customFormat="1" x14ac:dyDescent="0.25">
      <c r="A156" s="84" t="s">
        <v>93</v>
      </c>
      <c r="B156" s="84" t="s">
        <v>121</v>
      </c>
      <c r="C156" s="159">
        <f>DATA!C151</f>
        <v>1</v>
      </c>
      <c r="D156" s="84">
        <f>DATA!D151</f>
        <v>1040</v>
      </c>
      <c r="E156" s="84">
        <f>DATA!E151</f>
        <v>911</v>
      </c>
      <c r="F156" s="84">
        <f>DATA!F151</f>
        <v>129</v>
      </c>
      <c r="G156" s="103">
        <f>E156/D156*100</f>
        <v>87.59615384615384</v>
      </c>
      <c r="H156" s="84">
        <f>DATA!H151</f>
        <v>53</v>
      </c>
      <c r="I156" s="93">
        <f>DATA!I151</f>
        <v>7</v>
      </c>
      <c r="J156" s="84">
        <f>DATA!J151</f>
        <v>851</v>
      </c>
      <c r="K156" s="15">
        <f>DATA!K151</f>
        <v>4</v>
      </c>
      <c r="L156" s="38">
        <f>K156/J156*100</f>
        <v>0.4700352526439483</v>
      </c>
      <c r="M156" s="77">
        <f>DATA!L151</f>
        <v>49</v>
      </c>
      <c r="N156" s="38">
        <f>M156/J156*100</f>
        <v>5.7579318448883665</v>
      </c>
      <c r="O156" s="77">
        <f>DATA!M151</f>
        <v>1</v>
      </c>
      <c r="P156" s="38">
        <f>O156/J156*100</f>
        <v>0.11750881316098707</v>
      </c>
      <c r="Q156" s="77">
        <f>DATA!N151</f>
        <v>403</v>
      </c>
      <c r="R156" s="38">
        <f>Q156/J156*100</f>
        <v>47.356051703877789</v>
      </c>
      <c r="S156" s="77">
        <f>DATA!O151</f>
        <v>1</v>
      </c>
      <c r="T156" s="38">
        <f>S156/J156*100</f>
        <v>0.11750881316098707</v>
      </c>
      <c r="U156" s="77">
        <f>DATA!P151</f>
        <v>393</v>
      </c>
      <c r="V156" s="38">
        <f>U156/J156*100</f>
        <v>46.18096357226792</v>
      </c>
    </row>
    <row r="157" spans="1:44" x14ac:dyDescent="0.25">
      <c r="A157" s="11" t="s">
        <v>93</v>
      </c>
      <c r="B157" s="11" t="s">
        <v>40</v>
      </c>
      <c r="C157" s="26"/>
      <c r="D157" s="59">
        <f>SUM(D158:D165)</f>
        <v>4694</v>
      </c>
      <c r="E157" s="59">
        <f>SUM(E158:E165)</f>
        <v>3102</v>
      </c>
      <c r="F157" s="59">
        <f>D157-E157</f>
        <v>1592</v>
      </c>
      <c r="G157" s="13">
        <f>E157/D157*100</f>
        <v>66.084363016616948</v>
      </c>
      <c r="H157" s="59">
        <f>SUM(H158:H165)</f>
        <v>28</v>
      </c>
      <c r="I157" s="59">
        <f>SUM(I158:I165)</f>
        <v>27</v>
      </c>
      <c r="J157" s="63">
        <f>SUM(J158:J165)</f>
        <v>3047</v>
      </c>
      <c r="K157" s="59">
        <f>SUM(K158:K165)</f>
        <v>42</v>
      </c>
      <c r="L157" s="57">
        <f>K157/$J157*100</f>
        <v>1.3784049885132919</v>
      </c>
      <c r="M157" s="59">
        <f>SUM(M158:M165)</f>
        <v>793</v>
      </c>
      <c r="N157" s="57">
        <f>M157/$J157*100</f>
        <v>26.025598949786676</v>
      </c>
      <c r="O157" s="59">
        <f>SUM(O158:O165)</f>
        <v>31</v>
      </c>
      <c r="P157" s="57">
        <f>O157/$J157*100</f>
        <v>1.0173941581883819</v>
      </c>
      <c r="Q157" s="59">
        <f>SUM(Q158:Q165)</f>
        <v>1052</v>
      </c>
      <c r="R157" s="57">
        <f>Q157/$J157*100</f>
        <v>34.525763045618639</v>
      </c>
      <c r="S157" s="59">
        <f>SUM(S158:S165)</f>
        <v>36</v>
      </c>
      <c r="T157" s="57">
        <f>S157/$J157*100</f>
        <v>1.1814899901542502</v>
      </c>
      <c r="U157" s="59">
        <f>SUM(U158:U165)</f>
        <v>1093</v>
      </c>
      <c r="V157" s="57">
        <f>U157/$J157*100</f>
        <v>35.87134886773876</v>
      </c>
    </row>
    <row r="158" spans="1:44" s="15" customFormat="1" x14ac:dyDescent="0.25">
      <c r="A158" s="84" t="s">
        <v>93</v>
      </c>
      <c r="B158" s="84" t="s">
        <v>16</v>
      </c>
      <c r="C158" s="159" t="str">
        <f>DATA!C152</f>
        <v>1 (Iripau-Patio)</v>
      </c>
      <c r="D158" s="84">
        <f>DATA!D152</f>
        <v>1114</v>
      </c>
      <c r="E158" s="84">
        <f>DATA!E152</f>
        <v>706</v>
      </c>
      <c r="F158" s="84">
        <f>DATA!F152</f>
        <v>408</v>
      </c>
      <c r="G158" s="104">
        <f t="shared" ref="G158:G165" si="113">E158/D158*100</f>
        <v>63.37522441651705</v>
      </c>
      <c r="H158" s="84">
        <f>DATA!H152</f>
        <v>13</v>
      </c>
      <c r="I158" s="93">
        <f>DATA!I152</f>
        <v>6</v>
      </c>
      <c r="J158" s="84">
        <f>DATA!J152</f>
        <v>687</v>
      </c>
      <c r="K158" s="15">
        <f>DATA!K152</f>
        <v>14</v>
      </c>
      <c r="L158" s="38">
        <f t="shared" ref="L158:L165" si="114">K158/J158*100</f>
        <v>2.0378457059679769</v>
      </c>
      <c r="M158" s="77">
        <f>DATA!L152</f>
        <v>98</v>
      </c>
      <c r="N158" s="38">
        <f t="shared" ref="N158:N165" si="115">M158/J158*100</f>
        <v>14.264919941775837</v>
      </c>
      <c r="O158" s="77">
        <f>DATA!M152</f>
        <v>3</v>
      </c>
      <c r="P158" s="38">
        <f t="shared" ref="P158:P165" si="116">O158/J158*100</f>
        <v>0.43668122270742354</v>
      </c>
      <c r="Q158" s="77">
        <f>DATA!N152</f>
        <v>303</v>
      </c>
      <c r="R158" s="38">
        <f t="shared" ref="R158:R165" si="117">Q158/J158*100</f>
        <v>44.104803493449779</v>
      </c>
      <c r="S158" s="77">
        <f>DATA!O152</f>
        <v>3</v>
      </c>
      <c r="T158" s="38">
        <f t="shared" ref="T158:T165" si="118">S158/J158*100</f>
        <v>0.43668122270742354</v>
      </c>
      <c r="U158" s="77">
        <f>DATA!P152</f>
        <v>266</v>
      </c>
      <c r="V158" s="38">
        <f t="shared" ref="V158:V165" si="119">U158/J158*100</f>
        <v>38.719068413391554</v>
      </c>
    </row>
    <row r="159" spans="1:44" s="15" customFormat="1" x14ac:dyDescent="0.25">
      <c r="A159" s="84" t="s">
        <v>93</v>
      </c>
      <c r="B159" s="84" t="s">
        <v>16</v>
      </c>
      <c r="C159" s="159" t="str">
        <f>DATA!C153</f>
        <v>2 (Tapuamu)</v>
      </c>
      <c r="D159" s="84">
        <f>DATA!D153</f>
        <v>530</v>
      </c>
      <c r="E159" s="84">
        <f>DATA!E153</f>
        <v>357</v>
      </c>
      <c r="F159" s="84">
        <f>DATA!F153</f>
        <v>173</v>
      </c>
      <c r="G159" s="104">
        <f t="shared" si="113"/>
        <v>67.35849056603773</v>
      </c>
      <c r="H159" s="84">
        <f>DATA!H153</f>
        <v>5</v>
      </c>
      <c r="I159" s="93">
        <f>DATA!I153</f>
        <v>4</v>
      </c>
      <c r="J159" s="84">
        <f>DATA!J153</f>
        <v>348</v>
      </c>
      <c r="K159" s="15">
        <f>DATA!K153</f>
        <v>4</v>
      </c>
      <c r="L159" s="38">
        <f t="shared" si="114"/>
        <v>1.1494252873563218</v>
      </c>
      <c r="M159" s="77">
        <f>DATA!L153</f>
        <v>137</v>
      </c>
      <c r="N159" s="38">
        <f t="shared" si="115"/>
        <v>39.367816091954019</v>
      </c>
      <c r="O159" s="77">
        <f>DATA!M153</f>
        <v>7</v>
      </c>
      <c r="P159" s="38">
        <f t="shared" si="116"/>
        <v>2.0114942528735633</v>
      </c>
      <c r="Q159" s="77">
        <f>DATA!N153</f>
        <v>81</v>
      </c>
      <c r="R159" s="38">
        <f t="shared" si="117"/>
        <v>23.275862068965516</v>
      </c>
      <c r="S159" s="77">
        <f>DATA!O153</f>
        <v>3</v>
      </c>
      <c r="T159" s="38">
        <f t="shared" si="118"/>
        <v>0.86206896551724133</v>
      </c>
      <c r="U159" s="77">
        <f>DATA!P153</f>
        <v>116</v>
      </c>
      <c r="V159" s="38">
        <f t="shared" si="119"/>
        <v>33.333333333333329</v>
      </c>
    </row>
    <row r="160" spans="1:44" s="15" customFormat="1" x14ac:dyDescent="0.25">
      <c r="A160" s="84" t="s">
        <v>93</v>
      </c>
      <c r="B160" s="84" t="s">
        <v>16</v>
      </c>
      <c r="C160" s="159" t="str">
        <f>DATA!C154</f>
        <v>3 (Ruutia-Tiva)</v>
      </c>
      <c r="D160" s="84">
        <f>DATA!D154</f>
        <v>452</v>
      </c>
      <c r="E160" s="84">
        <f>DATA!E154</f>
        <v>301</v>
      </c>
      <c r="F160" s="84">
        <f>DATA!F154</f>
        <v>151</v>
      </c>
      <c r="G160" s="104">
        <f t="shared" si="113"/>
        <v>66.592920353982294</v>
      </c>
      <c r="H160" s="84">
        <f>DATA!H154</f>
        <v>1</v>
      </c>
      <c r="I160" s="93">
        <f>DATA!I154</f>
        <v>1</v>
      </c>
      <c r="J160" s="84">
        <f>DATA!J154</f>
        <v>299</v>
      </c>
      <c r="K160" s="15">
        <f>DATA!K154</f>
        <v>7</v>
      </c>
      <c r="L160" s="38">
        <f t="shared" si="114"/>
        <v>2.3411371237458192</v>
      </c>
      <c r="M160" s="77">
        <f>DATA!L154</f>
        <v>50</v>
      </c>
      <c r="N160" s="38">
        <f t="shared" si="115"/>
        <v>16.722408026755854</v>
      </c>
      <c r="O160" s="77">
        <f>DATA!M154</f>
        <v>10</v>
      </c>
      <c r="P160" s="38">
        <f t="shared" si="116"/>
        <v>3.3444816053511706</v>
      </c>
      <c r="Q160" s="77">
        <f>DATA!N154</f>
        <v>93</v>
      </c>
      <c r="R160" s="38">
        <f t="shared" si="117"/>
        <v>31.103678929765888</v>
      </c>
      <c r="S160" s="77">
        <f>DATA!O154</f>
        <v>16</v>
      </c>
      <c r="T160" s="38">
        <f t="shared" si="118"/>
        <v>5.3511705685618729</v>
      </c>
      <c r="U160" s="77">
        <f>DATA!P154</f>
        <v>123</v>
      </c>
      <c r="V160" s="38">
        <f t="shared" si="119"/>
        <v>41.137123745819402</v>
      </c>
    </row>
    <row r="161" spans="1:40" s="15" customFormat="1" x14ac:dyDescent="0.25">
      <c r="A161" s="84" t="s">
        <v>93</v>
      </c>
      <c r="B161" s="84" t="s">
        <v>16</v>
      </c>
      <c r="C161" s="159" t="str">
        <f>DATA!C155</f>
        <v>4 (Niua-Poutoru)</v>
      </c>
      <c r="D161" s="84">
        <f>DATA!D155</f>
        <v>456</v>
      </c>
      <c r="E161" s="84">
        <f>DATA!E155</f>
        <v>279</v>
      </c>
      <c r="F161" s="84">
        <f>DATA!F155</f>
        <v>177</v>
      </c>
      <c r="G161" s="104">
        <f t="shared" si="113"/>
        <v>61.184210526315788</v>
      </c>
      <c r="H161" s="84">
        <f>DATA!H155</f>
        <v>3</v>
      </c>
      <c r="I161" s="93">
        <f>DATA!I155</f>
        <v>5</v>
      </c>
      <c r="J161" s="84">
        <f>DATA!J155</f>
        <v>271</v>
      </c>
      <c r="K161" s="15">
        <f>DATA!K155</f>
        <v>0</v>
      </c>
      <c r="L161" s="38">
        <f t="shared" si="114"/>
        <v>0</v>
      </c>
      <c r="M161" s="77">
        <f>DATA!L155</f>
        <v>84</v>
      </c>
      <c r="N161" s="38">
        <f t="shared" si="115"/>
        <v>30.996309963099634</v>
      </c>
      <c r="O161" s="77">
        <f>DATA!M155</f>
        <v>1</v>
      </c>
      <c r="P161" s="38">
        <f t="shared" si="116"/>
        <v>0.36900369003690037</v>
      </c>
      <c r="Q161" s="77">
        <f>DATA!N155</f>
        <v>123</v>
      </c>
      <c r="R161" s="38">
        <f t="shared" si="117"/>
        <v>45.38745387453875</v>
      </c>
      <c r="S161" s="77">
        <f>DATA!O155</f>
        <v>3</v>
      </c>
      <c r="T161" s="38">
        <f t="shared" si="118"/>
        <v>1.107011070110701</v>
      </c>
      <c r="U161" s="77">
        <f>DATA!P155</f>
        <v>60</v>
      </c>
      <c r="V161" s="38">
        <f t="shared" si="119"/>
        <v>22.140221402214021</v>
      </c>
    </row>
    <row r="162" spans="1:40" s="15" customFormat="1" x14ac:dyDescent="0.25">
      <c r="A162" s="84" t="s">
        <v>93</v>
      </c>
      <c r="B162" s="84" t="s">
        <v>16</v>
      </c>
      <c r="C162" s="159" t="str">
        <f>DATA!C156</f>
        <v>5 (Hauino-Vaitoare)</v>
      </c>
      <c r="D162" s="84">
        <f>DATA!D156</f>
        <v>426</v>
      </c>
      <c r="E162" s="84">
        <f>DATA!E156</f>
        <v>271</v>
      </c>
      <c r="F162" s="84">
        <f>DATA!F156</f>
        <v>155</v>
      </c>
      <c r="G162" s="104">
        <f t="shared" si="113"/>
        <v>63.6150234741784</v>
      </c>
      <c r="H162" s="84">
        <f>DATA!H156</f>
        <v>0</v>
      </c>
      <c r="I162" s="93">
        <f>DATA!I156</f>
        <v>0</v>
      </c>
      <c r="J162" s="84">
        <f>DATA!J156</f>
        <v>271</v>
      </c>
      <c r="K162" s="15">
        <f>DATA!K156</f>
        <v>1</v>
      </c>
      <c r="L162" s="38">
        <f t="shared" si="114"/>
        <v>0.36900369003690037</v>
      </c>
      <c r="M162" s="77">
        <f>DATA!L156</f>
        <v>136</v>
      </c>
      <c r="N162" s="38">
        <f t="shared" si="115"/>
        <v>50.184501845018445</v>
      </c>
      <c r="O162" s="77">
        <f>DATA!M156</f>
        <v>1</v>
      </c>
      <c r="P162" s="38">
        <f t="shared" si="116"/>
        <v>0.36900369003690037</v>
      </c>
      <c r="Q162" s="77">
        <f>DATA!N156</f>
        <v>76</v>
      </c>
      <c r="R162" s="38">
        <f t="shared" si="117"/>
        <v>28.044280442804425</v>
      </c>
      <c r="S162" s="77">
        <f>DATA!O156</f>
        <v>3</v>
      </c>
      <c r="T162" s="38">
        <f t="shared" si="118"/>
        <v>1.107011070110701</v>
      </c>
      <c r="U162" s="77">
        <f>DATA!P156</f>
        <v>54</v>
      </c>
      <c r="V162" s="38">
        <f t="shared" si="119"/>
        <v>19.926199261992618</v>
      </c>
    </row>
    <row r="163" spans="1:40" s="15" customFormat="1" x14ac:dyDescent="0.25">
      <c r="A163" s="84" t="s">
        <v>93</v>
      </c>
      <c r="B163" s="84" t="s">
        <v>16</v>
      </c>
      <c r="C163" s="159" t="str">
        <f>DATA!C157</f>
        <v>6 (Haamene)</v>
      </c>
      <c r="D163" s="84">
        <f>DATA!D157</f>
        <v>848</v>
      </c>
      <c r="E163" s="84">
        <f>DATA!E157</f>
        <v>599</v>
      </c>
      <c r="F163" s="84">
        <f>DATA!F157</f>
        <v>249</v>
      </c>
      <c r="G163" s="104">
        <f t="shared" si="113"/>
        <v>70.636792452830193</v>
      </c>
      <c r="H163" s="84">
        <f>DATA!H157</f>
        <v>4</v>
      </c>
      <c r="I163" s="93">
        <f>DATA!I157</f>
        <v>4</v>
      </c>
      <c r="J163" s="84">
        <f>DATA!J157</f>
        <v>591</v>
      </c>
      <c r="K163" s="15">
        <f>DATA!K157</f>
        <v>6</v>
      </c>
      <c r="L163" s="38">
        <f t="shared" si="114"/>
        <v>1.015228426395939</v>
      </c>
      <c r="M163" s="77">
        <f>DATA!L157</f>
        <v>77</v>
      </c>
      <c r="N163" s="38">
        <f t="shared" si="115"/>
        <v>13.028764805414554</v>
      </c>
      <c r="O163" s="77">
        <f>DATA!M157</f>
        <v>7</v>
      </c>
      <c r="P163" s="38">
        <f t="shared" si="116"/>
        <v>1.1844331641285957</v>
      </c>
      <c r="Q163" s="77">
        <f>DATA!N157</f>
        <v>177</v>
      </c>
      <c r="R163" s="38">
        <f t="shared" si="117"/>
        <v>29.949238578680205</v>
      </c>
      <c r="S163" s="77">
        <f>DATA!O157</f>
        <v>2</v>
      </c>
      <c r="T163" s="38">
        <f t="shared" si="118"/>
        <v>0.33840947546531303</v>
      </c>
      <c r="U163" s="77">
        <f>DATA!P157</f>
        <v>322</v>
      </c>
      <c r="V163" s="38">
        <f t="shared" si="119"/>
        <v>54.483925549915405</v>
      </c>
    </row>
    <row r="164" spans="1:40" s="15" customFormat="1" x14ac:dyDescent="0.25">
      <c r="A164" s="84" t="s">
        <v>93</v>
      </c>
      <c r="B164" s="84" t="s">
        <v>16</v>
      </c>
      <c r="C164" s="159" t="str">
        <f>DATA!C158</f>
        <v>7 (Faaaha)</v>
      </c>
      <c r="D164" s="84">
        <f>DATA!D158</f>
        <v>485</v>
      </c>
      <c r="E164" s="84">
        <f>DATA!E158</f>
        <v>322</v>
      </c>
      <c r="F164" s="84">
        <f>DATA!F158</f>
        <v>163</v>
      </c>
      <c r="G164" s="104">
        <f t="shared" si="113"/>
        <v>66.391752577319579</v>
      </c>
      <c r="H164" s="84">
        <f>DATA!H158</f>
        <v>2</v>
      </c>
      <c r="I164" s="93">
        <f>DATA!I158</f>
        <v>2</v>
      </c>
      <c r="J164" s="84">
        <f>DATA!J158</f>
        <v>318</v>
      </c>
      <c r="K164" s="15">
        <f>DATA!K158</f>
        <v>6</v>
      </c>
      <c r="L164" s="38">
        <f t="shared" si="114"/>
        <v>1.8867924528301887</v>
      </c>
      <c r="M164" s="77">
        <f>DATA!L158</f>
        <v>101</v>
      </c>
      <c r="N164" s="38">
        <f t="shared" si="115"/>
        <v>31.761006289308174</v>
      </c>
      <c r="O164" s="77">
        <f>DATA!M158</f>
        <v>1</v>
      </c>
      <c r="P164" s="38">
        <f t="shared" si="116"/>
        <v>0.31446540880503149</v>
      </c>
      <c r="Q164" s="77">
        <f>DATA!N158</f>
        <v>98</v>
      </c>
      <c r="R164" s="38">
        <f t="shared" si="117"/>
        <v>30.817610062893081</v>
      </c>
      <c r="S164" s="77">
        <f>DATA!O158</f>
        <v>5</v>
      </c>
      <c r="T164" s="38">
        <f t="shared" si="118"/>
        <v>1.5723270440251573</v>
      </c>
      <c r="U164" s="77">
        <f>DATA!P158</f>
        <v>107</v>
      </c>
      <c r="V164" s="38">
        <f t="shared" si="119"/>
        <v>33.647798742138363</v>
      </c>
    </row>
    <row r="165" spans="1:40" s="15" customFormat="1" x14ac:dyDescent="0.25">
      <c r="A165" s="84" t="s">
        <v>93</v>
      </c>
      <c r="B165" s="84" t="s">
        <v>16</v>
      </c>
      <c r="C165" s="159" t="str">
        <f>DATA!C159</f>
        <v>8 (Hipu)</v>
      </c>
      <c r="D165" s="84">
        <f>DATA!D159</f>
        <v>383</v>
      </c>
      <c r="E165" s="84">
        <f>DATA!E159</f>
        <v>267</v>
      </c>
      <c r="F165" s="84">
        <f>DATA!F159</f>
        <v>116</v>
      </c>
      <c r="G165" s="104">
        <f t="shared" si="113"/>
        <v>69.712793733681465</v>
      </c>
      <c r="H165" s="84">
        <f>DATA!H159</f>
        <v>0</v>
      </c>
      <c r="I165" s="93">
        <f>DATA!I159</f>
        <v>5</v>
      </c>
      <c r="J165" s="84">
        <f>DATA!J159</f>
        <v>262</v>
      </c>
      <c r="K165" s="15">
        <f>DATA!K159</f>
        <v>4</v>
      </c>
      <c r="L165" s="38">
        <f t="shared" si="114"/>
        <v>1.5267175572519083</v>
      </c>
      <c r="M165" s="77">
        <f>DATA!L159</f>
        <v>110</v>
      </c>
      <c r="N165" s="38">
        <f t="shared" si="115"/>
        <v>41.984732824427482</v>
      </c>
      <c r="O165" s="77">
        <f>DATA!M159</f>
        <v>1</v>
      </c>
      <c r="P165" s="38">
        <f t="shared" si="116"/>
        <v>0.38167938931297707</v>
      </c>
      <c r="Q165" s="77">
        <f>DATA!N159</f>
        <v>101</v>
      </c>
      <c r="R165" s="38">
        <f t="shared" si="117"/>
        <v>38.549618320610683</v>
      </c>
      <c r="S165" s="77">
        <f>DATA!O159</f>
        <v>1</v>
      </c>
      <c r="T165" s="38">
        <f t="shared" si="118"/>
        <v>0.38167938931297707</v>
      </c>
      <c r="U165" s="77">
        <f>DATA!P159</f>
        <v>45</v>
      </c>
      <c r="V165" s="38">
        <f t="shared" si="119"/>
        <v>17.175572519083971</v>
      </c>
    </row>
    <row r="166" spans="1:40" x14ac:dyDescent="0.25">
      <c r="A166" s="11" t="s">
        <v>93</v>
      </c>
      <c r="B166" s="11" t="s">
        <v>41</v>
      </c>
      <c r="C166" s="26"/>
      <c r="D166" s="59">
        <f>SUM(D167:D170)</f>
        <v>3914</v>
      </c>
      <c r="E166" s="59">
        <f>SUM(E167:E170)</f>
        <v>2807</v>
      </c>
      <c r="F166" s="59">
        <f>D166-E166</f>
        <v>1107</v>
      </c>
      <c r="G166" s="13">
        <f>E166/D166*100</f>
        <v>71.716913643331623</v>
      </c>
      <c r="H166" s="59">
        <f>SUM(H167:H170)</f>
        <v>45</v>
      </c>
      <c r="I166" s="59">
        <f>SUM(I167:I170)</f>
        <v>30</v>
      </c>
      <c r="J166" s="63">
        <f>SUM(J167:J170)</f>
        <v>2732</v>
      </c>
      <c r="K166" s="59">
        <f>SUM(K167:K170)</f>
        <v>29</v>
      </c>
      <c r="L166" s="57">
        <f>K166/$J166*100</f>
        <v>1.061493411420205</v>
      </c>
      <c r="M166" s="59">
        <f>SUM(M167:M170)</f>
        <v>531</v>
      </c>
      <c r="N166" s="57">
        <f>M166/$J166*100</f>
        <v>19.436310395314788</v>
      </c>
      <c r="O166" s="59">
        <f>SUM(O167:O170)</f>
        <v>28</v>
      </c>
      <c r="P166" s="57">
        <f>O166/$J166*100</f>
        <v>1.0248901903367496</v>
      </c>
      <c r="Q166" s="59">
        <f>SUM(Q167:Q170)</f>
        <v>681</v>
      </c>
      <c r="R166" s="57">
        <f>Q166/$J166*100</f>
        <v>24.92679355783309</v>
      </c>
      <c r="S166" s="59">
        <f>SUM(S167:S170)</f>
        <v>17</v>
      </c>
      <c r="T166" s="57">
        <f>S166/$J166*100</f>
        <v>0.62225475841874089</v>
      </c>
      <c r="U166" s="59">
        <f>SUM(U167:U170)</f>
        <v>1446</v>
      </c>
      <c r="V166" s="57">
        <f>U166/$J166*100</f>
        <v>52.928257686676424</v>
      </c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s="15" customFormat="1" x14ac:dyDescent="0.25">
      <c r="A167" s="84" t="s">
        <v>93</v>
      </c>
      <c r="B167" s="84" t="s">
        <v>17</v>
      </c>
      <c r="C167" s="159" t="str">
        <f>DATA!C160</f>
        <v>1 (Avera 1)</v>
      </c>
      <c r="D167" s="84">
        <f>DATA!D160</f>
        <v>1312</v>
      </c>
      <c r="E167" s="84">
        <f>DATA!E160</f>
        <v>869</v>
      </c>
      <c r="F167" s="84">
        <f>DATA!F160</f>
        <v>443</v>
      </c>
      <c r="G167" s="104">
        <f t="shared" ref="G167:G170" si="120">E167/D167*100</f>
        <v>66.234756097560975</v>
      </c>
      <c r="H167" s="84">
        <f>DATA!H160</f>
        <v>15</v>
      </c>
      <c r="I167" s="93">
        <f>DATA!I160</f>
        <v>2</v>
      </c>
      <c r="J167" s="84">
        <f>DATA!J160</f>
        <v>852</v>
      </c>
      <c r="K167" s="15">
        <f>DATA!K160</f>
        <v>12</v>
      </c>
      <c r="L167" s="38">
        <f>K167/J167*100</f>
        <v>1.4084507042253522</v>
      </c>
      <c r="M167" s="77">
        <f>DATA!L160</f>
        <v>109</v>
      </c>
      <c r="N167" s="38">
        <f>M167/J167*100</f>
        <v>12.793427230046946</v>
      </c>
      <c r="O167" s="77">
        <f>DATA!M160</f>
        <v>14</v>
      </c>
      <c r="P167" s="38">
        <f>O167/J167*100</f>
        <v>1.643192488262911</v>
      </c>
      <c r="Q167" s="77">
        <f>DATA!N160</f>
        <v>197</v>
      </c>
      <c r="R167" s="38">
        <f>Q167/J167*100</f>
        <v>23.122065727699532</v>
      </c>
      <c r="S167" s="77">
        <f>DATA!O160</f>
        <v>8</v>
      </c>
      <c r="T167" s="38">
        <f>S167/J167*100</f>
        <v>0.93896713615023475</v>
      </c>
      <c r="U167" s="77">
        <f>DATA!P160</f>
        <v>512</v>
      </c>
      <c r="V167" s="38">
        <f>U167/J167*100</f>
        <v>60.093896713615024</v>
      </c>
    </row>
    <row r="168" spans="1:40" s="15" customFormat="1" x14ac:dyDescent="0.25">
      <c r="A168" s="84" t="s">
        <v>93</v>
      </c>
      <c r="B168" s="84" t="s">
        <v>17</v>
      </c>
      <c r="C168" s="159" t="str">
        <f>DATA!C161</f>
        <v>2 (Avera 2)</v>
      </c>
      <c r="D168" s="84">
        <f>DATA!D161</f>
        <v>1350</v>
      </c>
      <c r="E168" s="84">
        <f>DATA!E161</f>
        <v>1010</v>
      </c>
      <c r="F168" s="84">
        <f>DATA!F161</f>
        <v>340</v>
      </c>
      <c r="G168" s="104">
        <f t="shared" si="120"/>
        <v>74.81481481481481</v>
      </c>
      <c r="H168" s="84">
        <f>DATA!H161</f>
        <v>6</v>
      </c>
      <c r="I168" s="93">
        <f>DATA!I161</f>
        <v>12</v>
      </c>
      <c r="J168" s="84">
        <f>DATA!J161</f>
        <v>992</v>
      </c>
      <c r="K168" s="15">
        <f>DATA!K161</f>
        <v>11</v>
      </c>
      <c r="L168" s="38">
        <f>K168/J168*100</f>
        <v>1.1088709677419355</v>
      </c>
      <c r="M168" s="77">
        <f>DATA!L161</f>
        <v>239</v>
      </c>
      <c r="N168" s="38">
        <f>M168/J168*100</f>
        <v>24.092741935483872</v>
      </c>
      <c r="O168" s="77">
        <f>DATA!M161</f>
        <v>6</v>
      </c>
      <c r="P168" s="38">
        <f>O168/J168*100</f>
        <v>0.60483870967741937</v>
      </c>
      <c r="Q168" s="77">
        <f>DATA!N161</f>
        <v>251</v>
      </c>
      <c r="R168" s="38">
        <f>Q168/J168*100</f>
        <v>25.302419354838712</v>
      </c>
      <c r="S168" s="77">
        <f>DATA!O161</f>
        <v>8</v>
      </c>
      <c r="T168" s="38">
        <f>S168/J168*100</f>
        <v>0.80645161290322576</v>
      </c>
      <c r="U168" s="77">
        <f>DATA!P161</f>
        <v>477</v>
      </c>
      <c r="V168" s="38">
        <f>U168/J168*100</f>
        <v>48.08467741935484</v>
      </c>
    </row>
    <row r="169" spans="1:40" s="15" customFormat="1" x14ac:dyDescent="0.25">
      <c r="A169" s="84" t="s">
        <v>93</v>
      </c>
      <c r="B169" s="84" t="s">
        <v>17</v>
      </c>
      <c r="C169" s="159" t="str">
        <f>DATA!C162</f>
        <v>3 (Opoa)</v>
      </c>
      <c r="D169" s="84">
        <f>DATA!D162</f>
        <v>963</v>
      </c>
      <c r="E169" s="84">
        <f>DATA!E162</f>
        <v>698</v>
      </c>
      <c r="F169" s="84">
        <f>DATA!F162</f>
        <v>265</v>
      </c>
      <c r="G169" s="104">
        <f t="shared" si="120"/>
        <v>72.481827622014535</v>
      </c>
      <c r="H169" s="84">
        <f>DATA!H162</f>
        <v>24</v>
      </c>
      <c r="I169" s="93">
        <f>DATA!I162</f>
        <v>14</v>
      </c>
      <c r="J169" s="84">
        <f>DATA!J162</f>
        <v>660</v>
      </c>
      <c r="K169" s="15">
        <f>DATA!K162</f>
        <v>6</v>
      </c>
      <c r="L169" s="38">
        <f>K169/J169*100</f>
        <v>0.90909090909090906</v>
      </c>
      <c r="M169" s="77">
        <f>DATA!L162</f>
        <v>148</v>
      </c>
      <c r="N169" s="38">
        <f>M169/J169*100</f>
        <v>22.424242424242426</v>
      </c>
      <c r="O169" s="77">
        <f>DATA!M162</f>
        <v>2</v>
      </c>
      <c r="P169" s="38">
        <f>O169/J169*100</f>
        <v>0.30303030303030304</v>
      </c>
      <c r="Q169" s="77">
        <f>DATA!N162</f>
        <v>182</v>
      </c>
      <c r="R169" s="38">
        <f>Q169/J169*100</f>
        <v>27.575757575757574</v>
      </c>
      <c r="S169" s="77">
        <f>DATA!O162</f>
        <v>1</v>
      </c>
      <c r="T169" s="38">
        <f>S169/J169*100</f>
        <v>0.15151515151515152</v>
      </c>
      <c r="U169" s="77">
        <f>DATA!P162</f>
        <v>321</v>
      </c>
      <c r="V169" s="38">
        <f>U169/J169*100</f>
        <v>48.63636363636364</v>
      </c>
    </row>
    <row r="170" spans="1:40" s="15" customFormat="1" x14ac:dyDescent="0.25">
      <c r="A170" s="84" t="s">
        <v>93</v>
      </c>
      <c r="B170" s="84" t="s">
        <v>17</v>
      </c>
      <c r="C170" s="159" t="str">
        <f>DATA!C163</f>
        <v>4 (Puohine)</v>
      </c>
      <c r="D170" s="84">
        <f>DATA!D163</f>
        <v>289</v>
      </c>
      <c r="E170" s="84">
        <f>DATA!E163</f>
        <v>230</v>
      </c>
      <c r="F170" s="84">
        <f>DATA!F163</f>
        <v>59</v>
      </c>
      <c r="G170" s="104">
        <f t="shared" si="120"/>
        <v>79.584775086505189</v>
      </c>
      <c r="H170" s="84">
        <f>DATA!H163</f>
        <v>0</v>
      </c>
      <c r="I170" s="93">
        <f>DATA!I163</f>
        <v>2</v>
      </c>
      <c r="J170" s="84">
        <f>DATA!J163</f>
        <v>228</v>
      </c>
      <c r="K170" s="15">
        <f>DATA!K163</f>
        <v>0</v>
      </c>
      <c r="L170" s="38">
        <f>K170/J170*100</f>
        <v>0</v>
      </c>
      <c r="M170" s="77">
        <f>DATA!L163</f>
        <v>35</v>
      </c>
      <c r="N170" s="38">
        <f>M170/J170*100</f>
        <v>15.350877192982457</v>
      </c>
      <c r="O170" s="77">
        <f>DATA!M163</f>
        <v>6</v>
      </c>
      <c r="P170" s="38">
        <f>O170/J170*100</f>
        <v>2.6315789473684208</v>
      </c>
      <c r="Q170" s="77">
        <f>DATA!N163</f>
        <v>51</v>
      </c>
      <c r="R170" s="38">
        <f>Q170/J170*100</f>
        <v>22.368421052631579</v>
      </c>
      <c r="S170" s="77">
        <f>DATA!O163</f>
        <v>0</v>
      </c>
      <c r="T170" s="38">
        <f>S170/J170*100</f>
        <v>0</v>
      </c>
      <c r="U170" s="77">
        <f>DATA!P163</f>
        <v>136</v>
      </c>
      <c r="V170" s="38">
        <f>U170/J170*100</f>
        <v>59.649122807017541</v>
      </c>
    </row>
    <row r="171" spans="1:40" x14ac:dyDescent="0.25">
      <c r="A171" s="11" t="s">
        <v>93</v>
      </c>
      <c r="B171" s="11" t="s">
        <v>42</v>
      </c>
      <c r="C171" s="26"/>
      <c r="D171" s="59">
        <f>SUM(D172:D176)</f>
        <v>3145</v>
      </c>
      <c r="E171" s="59">
        <f>SUM(E172:E176)</f>
        <v>2285</v>
      </c>
      <c r="F171" s="59">
        <f>D171-E171</f>
        <v>860</v>
      </c>
      <c r="G171" s="13">
        <f>E171/D171*100</f>
        <v>72.65500794912559</v>
      </c>
      <c r="H171" s="59">
        <f>SUM(H172:H176)</f>
        <v>5</v>
      </c>
      <c r="I171" s="59">
        <f>SUM(I172:I176)</f>
        <v>24</v>
      </c>
      <c r="J171" s="63">
        <f>SUM(J172:J176)</f>
        <v>2256</v>
      </c>
      <c r="K171" s="59">
        <f>SUM(K172:K176)</f>
        <v>38</v>
      </c>
      <c r="L171" s="57">
        <f>K171/$J171*100</f>
        <v>1.6843971631205674</v>
      </c>
      <c r="M171" s="59">
        <f>SUM(M172:M176)</f>
        <v>456</v>
      </c>
      <c r="N171" s="57">
        <f>M171/$J171*100</f>
        <v>20.212765957446805</v>
      </c>
      <c r="O171" s="59">
        <f>SUM(O172:O176)</f>
        <v>23</v>
      </c>
      <c r="P171" s="57">
        <f>O171/$J171*100</f>
        <v>1.0195035460992909</v>
      </c>
      <c r="Q171" s="59">
        <f>SUM(Q172:Q176)</f>
        <v>620</v>
      </c>
      <c r="R171" s="57">
        <f>Q171/$J171*100</f>
        <v>27.482269503546096</v>
      </c>
      <c r="S171" s="59">
        <f>SUM(S172:S176)</f>
        <v>13</v>
      </c>
      <c r="T171" s="57">
        <f>S171/$J171*100</f>
        <v>0.57624113475177297</v>
      </c>
      <c r="U171" s="59">
        <f>SUM(U172:U176)</f>
        <v>1106</v>
      </c>
      <c r="V171" s="57">
        <f>U171/$J171*100</f>
        <v>49.024822695035461</v>
      </c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s="15" customFormat="1" x14ac:dyDescent="0.25">
      <c r="A172" s="84" t="s">
        <v>93</v>
      </c>
      <c r="B172" s="84" t="s">
        <v>18</v>
      </c>
      <c r="C172" s="159" t="str">
        <f>DATA!C164</f>
        <v>1 (Tevaitoa 1)</v>
      </c>
      <c r="D172" s="84">
        <f>DATA!D164</f>
        <v>820</v>
      </c>
      <c r="E172" s="84">
        <f>DATA!E164</f>
        <v>546</v>
      </c>
      <c r="F172" s="84">
        <f>DATA!F164</f>
        <v>274</v>
      </c>
      <c r="G172" s="104">
        <f t="shared" ref="G172:G176" si="121">E172/D172*100</f>
        <v>66.585365853658544</v>
      </c>
      <c r="H172" s="84">
        <f>DATA!H164</f>
        <v>2</v>
      </c>
      <c r="I172" s="93">
        <f>DATA!I164</f>
        <v>4</v>
      </c>
      <c r="J172" s="84">
        <f>DATA!J164</f>
        <v>540</v>
      </c>
      <c r="K172" s="15">
        <f>DATA!K164</f>
        <v>11</v>
      </c>
      <c r="L172" s="38">
        <f>K172/J172*100</f>
        <v>2.0370370370370372</v>
      </c>
      <c r="M172" s="77">
        <f>DATA!L164</f>
        <v>80</v>
      </c>
      <c r="N172" s="38">
        <f>M172/J172*100</f>
        <v>14.814814814814813</v>
      </c>
      <c r="O172" s="77">
        <f>DATA!M164</f>
        <v>9</v>
      </c>
      <c r="P172" s="38">
        <f>O172/J172*100</f>
        <v>1.6666666666666667</v>
      </c>
      <c r="Q172" s="77">
        <f>DATA!N164</f>
        <v>113</v>
      </c>
      <c r="R172" s="38">
        <f>Q172/J172*100</f>
        <v>20.925925925925924</v>
      </c>
      <c r="S172" s="77">
        <f>DATA!O164</f>
        <v>3</v>
      </c>
      <c r="T172" s="38">
        <f>S172/J172*100</f>
        <v>0.55555555555555558</v>
      </c>
      <c r="U172" s="77">
        <f>DATA!P164</f>
        <v>324</v>
      </c>
      <c r="V172" s="38">
        <f>U172/J172*100</f>
        <v>60</v>
      </c>
    </row>
    <row r="173" spans="1:40" s="15" customFormat="1" x14ac:dyDescent="0.25">
      <c r="A173" s="84" t="s">
        <v>93</v>
      </c>
      <c r="B173" s="84" t="s">
        <v>18</v>
      </c>
      <c r="C173" s="159" t="str">
        <f>DATA!C165</f>
        <v>2 (Tevaitoa 2)</v>
      </c>
      <c r="D173" s="84">
        <f>DATA!D165</f>
        <v>823</v>
      </c>
      <c r="E173" s="84">
        <f>DATA!E165</f>
        <v>645</v>
      </c>
      <c r="F173" s="84">
        <f>DATA!F165</f>
        <v>178</v>
      </c>
      <c r="G173" s="104">
        <f t="shared" si="121"/>
        <v>78.371810449574724</v>
      </c>
      <c r="H173" s="84">
        <f>DATA!H165</f>
        <v>0</v>
      </c>
      <c r="I173" s="93">
        <f>DATA!I165</f>
        <v>4</v>
      </c>
      <c r="J173" s="84">
        <f>DATA!J165</f>
        <v>641</v>
      </c>
      <c r="K173" s="15">
        <f>DATA!K165</f>
        <v>5</v>
      </c>
      <c r="L173" s="38">
        <f>K173/J173*100</f>
        <v>0.78003120124804992</v>
      </c>
      <c r="M173" s="77">
        <f>DATA!L165</f>
        <v>86</v>
      </c>
      <c r="N173" s="38">
        <f>M173/J173*100</f>
        <v>13.416536661466457</v>
      </c>
      <c r="O173" s="77">
        <f>DATA!M165</f>
        <v>1</v>
      </c>
      <c r="P173" s="38">
        <f>O173/J173*100</f>
        <v>0.15600624024960999</v>
      </c>
      <c r="Q173" s="77">
        <f>DATA!N165</f>
        <v>210</v>
      </c>
      <c r="R173" s="38">
        <f>Q173/J173*100</f>
        <v>32.761310452418094</v>
      </c>
      <c r="S173" s="77">
        <f>DATA!O165</f>
        <v>5</v>
      </c>
      <c r="T173" s="38">
        <f>S173/J173*100</f>
        <v>0.78003120124804992</v>
      </c>
      <c r="U173" s="77">
        <f>DATA!P165</f>
        <v>334</v>
      </c>
      <c r="V173" s="38">
        <f>U173/J173*100</f>
        <v>52.106084243369736</v>
      </c>
    </row>
    <row r="174" spans="1:40" s="15" customFormat="1" x14ac:dyDescent="0.25">
      <c r="A174" s="84" t="s">
        <v>93</v>
      </c>
      <c r="B174" s="84" t="s">
        <v>18</v>
      </c>
      <c r="C174" s="159" t="str">
        <f>DATA!C166</f>
        <v>3 (Tehurui)</v>
      </c>
      <c r="D174" s="84">
        <f>DATA!D166</f>
        <v>410</v>
      </c>
      <c r="E174" s="84">
        <f>DATA!E166</f>
        <v>318</v>
      </c>
      <c r="F174" s="84">
        <f>DATA!F166</f>
        <v>92</v>
      </c>
      <c r="G174" s="104">
        <f t="shared" si="121"/>
        <v>77.560975609756099</v>
      </c>
      <c r="H174" s="84">
        <f>DATA!H166</f>
        <v>3</v>
      </c>
      <c r="I174" s="93">
        <f>DATA!I166</f>
        <v>8</v>
      </c>
      <c r="J174" s="84">
        <f>DATA!J166</f>
        <v>307</v>
      </c>
      <c r="K174" s="15">
        <f>DATA!K166</f>
        <v>1</v>
      </c>
      <c r="L174" s="38">
        <f>K174/J174*100</f>
        <v>0.32573289902280134</v>
      </c>
      <c r="M174" s="77">
        <f>DATA!L166</f>
        <v>47</v>
      </c>
      <c r="N174" s="38">
        <f>M174/J174*100</f>
        <v>15.309446254071663</v>
      </c>
      <c r="O174" s="77">
        <f>DATA!M166</f>
        <v>1</v>
      </c>
      <c r="P174" s="38">
        <f>O174/J174*100</f>
        <v>0.32573289902280134</v>
      </c>
      <c r="Q174" s="77">
        <f>DATA!N166</f>
        <v>118</v>
      </c>
      <c r="R174" s="38">
        <f>Q174/J174*100</f>
        <v>38.436482084690553</v>
      </c>
      <c r="S174" s="77">
        <f>DATA!O166</f>
        <v>0</v>
      </c>
      <c r="T174" s="38">
        <f>S174/J174*100</f>
        <v>0</v>
      </c>
      <c r="U174" s="77">
        <f>DATA!P166</f>
        <v>140</v>
      </c>
      <c r="V174" s="38">
        <f>U174/J174*100</f>
        <v>45.602605863192181</v>
      </c>
    </row>
    <row r="175" spans="1:40" s="15" customFormat="1" x14ac:dyDescent="0.25">
      <c r="A175" s="84" t="s">
        <v>93</v>
      </c>
      <c r="B175" s="84" t="s">
        <v>18</v>
      </c>
      <c r="C175" s="159" t="str">
        <f>DATA!C167</f>
        <v>4 (Vaiaau)</v>
      </c>
      <c r="D175" s="84">
        <f>DATA!D167</f>
        <v>759</v>
      </c>
      <c r="E175" s="84">
        <f>DATA!E167</f>
        <v>537</v>
      </c>
      <c r="F175" s="84">
        <f>DATA!F167</f>
        <v>222</v>
      </c>
      <c r="G175" s="104">
        <f t="shared" si="121"/>
        <v>70.750988142292499</v>
      </c>
      <c r="H175" s="84">
        <f>DATA!H167</f>
        <v>0</v>
      </c>
      <c r="I175" s="93">
        <f>DATA!I167</f>
        <v>6</v>
      </c>
      <c r="J175" s="84">
        <f>DATA!J167</f>
        <v>531</v>
      </c>
      <c r="K175" s="15">
        <f>DATA!K167</f>
        <v>18</v>
      </c>
      <c r="L175" s="38">
        <f>K175/J175*100</f>
        <v>3.3898305084745761</v>
      </c>
      <c r="M175" s="77">
        <f>DATA!L167</f>
        <v>171</v>
      </c>
      <c r="N175" s="38">
        <f>M175/J175*100</f>
        <v>32.20338983050847</v>
      </c>
      <c r="O175" s="77">
        <f>DATA!M167</f>
        <v>1</v>
      </c>
      <c r="P175" s="38">
        <f>O175/J175*100</f>
        <v>0.18832391713747645</v>
      </c>
      <c r="Q175" s="77">
        <f>DATA!N167</f>
        <v>124</v>
      </c>
      <c r="R175" s="38">
        <f>Q175/J175*100</f>
        <v>23.35216572504708</v>
      </c>
      <c r="S175" s="77">
        <f>DATA!O167</f>
        <v>4</v>
      </c>
      <c r="T175" s="38">
        <f>S175/J175*100</f>
        <v>0.75329566854990582</v>
      </c>
      <c r="U175" s="77">
        <f>DATA!P167</f>
        <v>213</v>
      </c>
      <c r="V175" s="38">
        <f>U175/J175*100</f>
        <v>40.112994350282491</v>
      </c>
    </row>
    <row r="176" spans="1:40" s="15" customFormat="1" x14ac:dyDescent="0.25">
      <c r="A176" s="84" t="s">
        <v>93</v>
      </c>
      <c r="B176" s="84" t="s">
        <v>18</v>
      </c>
      <c r="C176" s="159" t="str">
        <f>DATA!C168</f>
        <v>5 (Fetuna)</v>
      </c>
      <c r="D176" s="84">
        <f>DATA!D168</f>
        <v>333</v>
      </c>
      <c r="E176" s="84">
        <f>DATA!E168</f>
        <v>239</v>
      </c>
      <c r="F176" s="84">
        <f>DATA!F168</f>
        <v>94</v>
      </c>
      <c r="G176" s="104">
        <f t="shared" si="121"/>
        <v>71.771771771771782</v>
      </c>
      <c r="H176" s="84">
        <f>DATA!H168</f>
        <v>0</v>
      </c>
      <c r="I176" s="93">
        <f>DATA!I168</f>
        <v>2</v>
      </c>
      <c r="J176" s="84">
        <f>DATA!J168</f>
        <v>237</v>
      </c>
      <c r="K176" s="15">
        <f>DATA!K168</f>
        <v>3</v>
      </c>
      <c r="L176" s="38">
        <f>K176/J176*100</f>
        <v>1.2658227848101267</v>
      </c>
      <c r="M176" s="77">
        <f>DATA!L168</f>
        <v>72</v>
      </c>
      <c r="N176" s="38">
        <f>M176/J176*100</f>
        <v>30.37974683544304</v>
      </c>
      <c r="O176" s="77">
        <f>DATA!M168</f>
        <v>11</v>
      </c>
      <c r="P176" s="38">
        <f>O176/J176*100</f>
        <v>4.6413502109704643</v>
      </c>
      <c r="Q176" s="77">
        <f>DATA!N168</f>
        <v>55</v>
      </c>
      <c r="R176" s="38">
        <f>Q176/J176*100</f>
        <v>23.206751054852319</v>
      </c>
      <c r="S176" s="77">
        <f>DATA!O168</f>
        <v>1</v>
      </c>
      <c r="T176" s="38">
        <f>S176/J176*100</f>
        <v>0.42194092827004215</v>
      </c>
      <c r="U176" s="77">
        <f>DATA!P168</f>
        <v>95</v>
      </c>
      <c r="V176" s="38">
        <f>U176/J176*100</f>
        <v>40.084388185654007</v>
      </c>
    </row>
    <row r="177" spans="1:40" x14ac:dyDescent="0.25">
      <c r="A177" s="11" t="s">
        <v>93</v>
      </c>
      <c r="B177" s="11" t="s">
        <v>43</v>
      </c>
      <c r="C177" s="26"/>
      <c r="D177" s="59">
        <f>SUM(D178:D180)</f>
        <v>3459</v>
      </c>
      <c r="E177" s="59">
        <f>SUM(E178:E180)</f>
        <v>2258</v>
      </c>
      <c r="F177" s="59">
        <f t="shared" ref="F177:F194" si="122">D177-E177</f>
        <v>1201</v>
      </c>
      <c r="G177" s="13">
        <f>E177/D177*100</f>
        <v>65.278982364845334</v>
      </c>
      <c r="H177" s="59">
        <f>SUM(H178:H180)</f>
        <v>18</v>
      </c>
      <c r="I177" s="59">
        <f>SUM(I178:I180)</f>
        <v>17</v>
      </c>
      <c r="J177" s="63">
        <f>SUM(J178:J180)</f>
        <v>2223</v>
      </c>
      <c r="K177" s="59">
        <f>SUM(K178:K180)</f>
        <v>75</v>
      </c>
      <c r="L177" s="57">
        <f>K177/$J177*100</f>
        <v>3.3738191632928474</v>
      </c>
      <c r="M177" s="59">
        <f>SUM(M178:M180)</f>
        <v>372</v>
      </c>
      <c r="N177" s="57">
        <f>M177/$J177*100</f>
        <v>16.734143049932523</v>
      </c>
      <c r="O177" s="59">
        <f>SUM(O178:O180)</f>
        <v>56</v>
      </c>
      <c r="P177" s="57">
        <f>O177/$J177*100</f>
        <v>2.5191183085919926</v>
      </c>
      <c r="Q177" s="59">
        <f>SUM(Q178:Q180)</f>
        <v>759</v>
      </c>
      <c r="R177" s="57">
        <f>Q177/$J177*100</f>
        <v>34.143049932523617</v>
      </c>
      <c r="S177" s="59">
        <f>SUM(S178:S180)</f>
        <v>20</v>
      </c>
      <c r="T177" s="57">
        <f>S177/$J177*100</f>
        <v>0.89968511021142594</v>
      </c>
      <c r="U177" s="59">
        <f>SUM(U178:U180)</f>
        <v>941</v>
      </c>
      <c r="V177" s="57">
        <f>U177/$J177*100</f>
        <v>42.330184435447592</v>
      </c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s="15" customFormat="1" x14ac:dyDescent="0.25">
      <c r="A178" s="84" t="s">
        <v>93</v>
      </c>
      <c r="B178" s="84" t="s">
        <v>122</v>
      </c>
      <c r="C178" s="159">
        <f>DATA!C169</f>
        <v>1</v>
      </c>
      <c r="D178" s="84">
        <f>DATA!D169</f>
        <v>1217</v>
      </c>
      <c r="E178" s="84">
        <f>DATA!E169</f>
        <v>722</v>
      </c>
      <c r="F178" s="84">
        <f>DATA!F169</f>
        <v>495</v>
      </c>
      <c r="G178" s="104">
        <f t="shared" ref="G178:G180" si="123">E178/D178*100</f>
        <v>59.326211996713226</v>
      </c>
      <c r="H178" s="84">
        <f>DATA!H169</f>
        <v>6</v>
      </c>
      <c r="I178" s="93">
        <f>DATA!I169</f>
        <v>6</v>
      </c>
      <c r="J178" s="84">
        <f>DATA!J169</f>
        <v>710</v>
      </c>
      <c r="K178" s="15">
        <f>DATA!K169</f>
        <v>13</v>
      </c>
      <c r="L178" s="38">
        <f>K178/J178*100</f>
        <v>1.8309859154929577</v>
      </c>
      <c r="M178" s="77">
        <f>DATA!L169</f>
        <v>90</v>
      </c>
      <c r="N178" s="38">
        <f>M178/J178*100</f>
        <v>12.676056338028168</v>
      </c>
      <c r="O178" s="77">
        <f>DATA!M169</f>
        <v>25</v>
      </c>
      <c r="P178" s="38">
        <f>O178/J178*100</f>
        <v>3.5211267605633805</v>
      </c>
      <c r="Q178" s="77">
        <f>DATA!N169</f>
        <v>219</v>
      </c>
      <c r="R178" s="38">
        <f>Q178/J178*100</f>
        <v>30.845070422535208</v>
      </c>
      <c r="S178" s="77">
        <f>DATA!O169</f>
        <v>10</v>
      </c>
      <c r="T178" s="38">
        <f>S178/J178*100</f>
        <v>1.4084507042253522</v>
      </c>
      <c r="U178" s="77">
        <f>DATA!P169</f>
        <v>353</v>
      </c>
      <c r="V178" s="38">
        <f>U178/J178*100</f>
        <v>49.718309859154928</v>
      </c>
    </row>
    <row r="179" spans="1:40" s="15" customFormat="1" x14ac:dyDescent="0.25">
      <c r="A179" s="84" t="s">
        <v>93</v>
      </c>
      <c r="B179" s="84" t="s">
        <v>122</v>
      </c>
      <c r="C179" s="159">
        <f>DATA!C170</f>
        <v>2</v>
      </c>
      <c r="D179" s="84">
        <f>DATA!D170</f>
        <v>1054</v>
      </c>
      <c r="E179" s="84">
        <f>DATA!E170</f>
        <v>683</v>
      </c>
      <c r="F179" s="84">
        <f>DATA!F170</f>
        <v>371</v>
      </c>
      <c r="G179" s="104">
        <f t="shared" si="123"/>
        <v>64.800759013282729</v>
      </c>
      <c r="H179" s="84">
        <f>DATA!H170</f>
        <v>5</v>
      </c>
      <c r="I179" s="93">
        <f>DATA!I170</f>
        <v>2</v>
      </c>
      <c r="J179" s="84">
        <f>DATA!J170</f>
        <v>676</v>
      </c>
      <c r="K179" s="15">
        <f>DATA!K170</f>
        <v>35</v>
      </c>
      <c r="L179" s="38">
        <f>K179/J179*100</f>
        <v>5.1775147928994087</v>
      </c>
      <c r="M179" s="77">
        <f>DATA!L170</f>
        <v>125</v>
      </c>
      <c r="N179" s="38">
        <f>M179/J179*100</f>
        <v>18.491124260355029</v>
      </c>
      <c r="O179" s="77">
        <f>DATA!M170</f>
        <v>17</v>
      </c>
      <c r="P179" s="38">
        <f>O179/J179*100</f>
        <v>2.5147928994082842</v>
      </c>
      <c r="Q179" s="77">
        <f>DATA!N170</f>
        <v>224</v>
      </c>
      <c r="R179" s="38">
        <f>Q179/J179*100</f>
        <v>33.136094674556219</v>
      </c>
      <c r="S179" s="77">
        <f>DATA!O170</f>
        <v>4</v>
      </c>
      <c r="T179" s="38">
        <f>S179/J179*100</f>
        <v>0.59171597633136097</v>
      </c>
      <c r="U179" s="77">
        <f>DATA!P170</f>
        <v>271</v>
      </c>
      <c r="V179" s="38">
        <f>U179/J179*100</f>
        <v>40.088757396449701</v>
      </c>
    </row>
    <row r="180" spans="1:40" s="15" customFormat="1" x14ac:dyDescent="0.25">
      <c r="A180" s="93" t="s">
        <v>93</v>
      </c>
      <c r="B180" s="93" t="s">
        <v>122</v>
      </c>
      <c r="C180" s="159">
        <f>DATA!C171</f>
        <v>3</v>
      </c>
      <c r="D180" s="84">
        <f>DATA!D171</f>
        <v>1188</v>
      </c>
      <c r="E180" s="84">
        <f>DATA!E171</f>
        <v>853</v>
      </c>
      <c r="F180" s="84">
        <f>DATA!F171</f>
        <v>335</v>
      </c>
      <c r="G180" s="104">
        <f t="shared" si="123"/>
        <v>71.801346801346796</v>
      </c>
      <c r="H180" s="84">
        <f>DATA!H171</f>
        <v>7</v>
      </c>
      <c r="I180" s="93">
        <f>DATA!I171</f>
        <v>9</v>
      </c>
      <c r="J180" s="84">
        <f>DATA!J171</f>
        <v>837</v>
      </c>
      <c r="K180" s="15">
        <f>DATA!K171</f>
        <v>27</v>
      </c>
      <c r="L180" s="38">
        <f>K180/J180*100</f>
        <v>3.225806451612903</v>
      </c>
      <c r="M180" s="77">
        <f>DATA!L171</f>
        <v>157</v>
      </c>
      <c r="N180" s="38">
        <f>M180/J180*100</f>
        <v>18.757467144563918</v>
      </c>
      <c r="O180" s="77">
        <f>DATA!M171</f>
        <v>14</v>
      </c>
      <c r="P180" s="38">
        <f>O180/J180*100</f>
        <v>1.6726403823178015</v>
      </c>
      <c r="Q180" s="77">
        <f>DATA!N171</f>
        <v>316</v>
      </c>
      <c r="R180" s="38">
        <f>Q180/J180*100</f>
        <v>37.753882915173236</v>
      </c>
      <c r="S180" s="77">
        <f>DATA!O171</f>
        <v>6</v>
      </c>
      <c r="T180" s="38">
        <f>S180/J180*100</f>
        <v>0.71684587813620071</v>
      </c>
      <c r="U180" s="77">
        <f>DATA!P171</f>
        <v>317</v>
      </c>
      <c r="V180" s="38">
        <f>U180/J180*100</f>
        <v>37.873357228195935</v>
      </c>
    </row>
    <row r="181" spans="1:40" x14ac:dyDescent="0.25">
      <c r="A181" s="11" t="s">
        <v>92</v>
      </c>
      <c r="B181" s="11" t="s">
        <v>44</v>
      </c>
      <c r="C181" s="26"/>
      <c r="D181" s="59">
        <f>SUM(D182:D184)</f>
        <v>1547</v>
      </c>
      <c r="E181" s="59">
        <f>SUM(E182:E184)</f>
        <v>962</v>
      </c>
      <c r="F181" s="59">
        <f t="shared" si="122"/>
        <v>585</v>
      </c>
      <c r="G181" s="13">
        <f>E181/D181*100</f>
        <v>62.184873949579831</v>
      </c>
      <c r="H181" s="59">
        <f t="shared" ref="H181:I181" si="124">SUM(H182:H184)</f>
        <v>9</v>
      </c>
      <c r="I181" s="59">
        <f t="shared" si="124"/>
        <v>6</v>
      </c>
      <c r="J181" s="63">
        <f>SUM(J182:J184)</f>
        <v>947</v>
      </c>
      <c r="K181" s="59">
        <f>SUM(K182:K184)</f>
        <v>25</v>
      </c>
      <c r="L181" s="57">
        <f>K181/$J181*100</f>
        <v>2.6399155227032733</v>
      </c>
      <c r="M181" s="59">
        <f>SUM(M182:M184)</f>
        <v>95</v>
      </c>
      <c r="N181" s="57">
        <f>M181/$J181*100</f>
        <v>10.031678986272439</v>
      </c>
      <c r="O181" s="59">
        <f>SUM(O182:O184)</f>
        <v>4</v>
      </c>
      <c r="P181" s="57">
        <f>O181/$J181*100</f>
        <v>0.42238648363252373</v>
      </c>
      <c r="Q181" s="59">
        <f>SUM(Q182:Q184)</f>
        <v>348</v>
      </c>
      <c r="R181" s="57">
        <f>Q181/$J181*100</f>
        <v>36.747624076029567</v>
      </c>
      <c r="S181" s="59">
        <f>SUM(S182:S184)</f>
        <v>23</v>
      </c>
      <c r="T181" s="57">
        <f>S181/$J181*100</f>
        <v>2.4287222808870119</v>
      </c>
      <c r="U181" s="59">
        <f>SUM(U182:U184)</f>
        <v>452</v>
      </c>
      <c r="V181" s="57">
        <f>U181/$J181*100</f>
        <v>47.729672650475187</v>
      </c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s="15" customFormat="1" x14ac:dyDescent="0.25">
      <c r="A182" s="84" t="s">
        <v>92</v>
      </c>
      <c r="B182" s="84" t="s">
        <v>123</v>
      </c>
      <c r="C182" s="159" t="str">
        <f>DATA!C223</f>
        <v>1 (Arutua)</v>
      </c>
      <c r="D182" s="84">
        <f>DATA!D223</f>
        <v>701</v>
      </c>
      <c r="E182" s="84">
        <f>DATA!E223</f>
        <v>430</v>
      </c>
      <c r="F182" s="84">
        <f>DATA!F223</f>
        <v>271</v>
      </c>
      <c r="G182" s="104">
        <f t="shared" ref="G182:G184" si="125">E182/D182*100</f>
        <v>61.340941512125532</v>
      </c>
      <c r="H182" s="84">
        <f>DATA!H223</f>
        <v>3</v>
      </c>
      <c r="I182" s="93">
        <f>DATA!I223</f>
        <v>2</v>
      </c>
      <c r="J182" s="84">
        <f>DATA!J223</f>
        <v>425</v>
      </c>
      <c r="K182" s="15">
        <f>DATA!K223</f>
        <v>13</v>
      </c>
      <c r="L182" s="38">
        <f>K182/J182*100</f>
        <v>3.0588235294117649</v>
      </c>
      <c r="M182" s="77">
        <f>DATA!L223</f>
        <v>60</v>
      </c>
      <c r="N182" s="38">
        <f>M182/J182*100</f>
        <v>14.117647058823529</v>
      </c>
      <c r="O182" s="77">
        <f>DATA!M223</f>
        <v>4</v>
      </c>
      <c r="P182" s="38">
        <f>O182/J182*100</f>
        <v>0.94117647058823517</v>
      </c>
      <c r="Q182" s="77">
        <f>DATA!N223</f>
        <v>152</v>
      </c>
      <c r="R182" s="38">
        <f>Q182/J182*100</f>
        <v>35.764705882352942</v>
      </c>
      <c r="S182" s="77">
        <f>DATA!O223</f>
        <v>14</v>
      </c>
      <c r="T182" s="38">
        <f>S182/J182*100</f>
        <v>3.2941176470588238</v>
      </c>
      <c r="U182" s="77">
        <f>DATA!P223</f>
        <v>182</v>
      </c>
      <c r="V182" s="38">
        <f>U182/J182*100</f>
        <v>42.823529411764703</v>
      </c>
    </row>
    <row r="183" spans="1:40" s="15" customFormat="1" x14ac:dyDescent="0.25">
      <c r="A183" s="84" t="s">
        <v>92</v>
      </c>
      <c r="B183" s="84" t="s">
        <v>123</v>
      </c>
      <c r="C183" s="159" t="str">
        <f>DATA!C224</f>
        <v>2 (Apataki)</v>
      </c>
      <c r="D183" s="84">
        <f>DATA!D224</f>
        <v>399</v>
      </c>
      <c r="E183" s="84">
        <f>DATA!E224</f>
        <v>271</v>
      </c>
      <c r="F183" s="84">
        <f>DATA!F224</f>
        <v>128</v>
      </c>
      <c r="G183" s="104">
        <f t="shared" si="125"/>
        <v>67.919799498746869</v>
      </c>
      <c r="H183" s="84">
        <f>DATA!H224</f>
        <v>2</v>
      </c>
      <c r="I183" s="93">
        <f>DATA!I224</f>
        <v>4</v>
      </c>
      <c r="J183" s="84">
        <f>DATA!J224</f>
        <v>265</v>
      </c>
      <c r="K183" s="15">
        <f>DATA!K224</f>
        <v>10</v>
      </c>
      <c r="L183" s="38">
        <f>K183/J183*100</f>
        <v>3.7735849056603774</v>
      </c>
      <c r="M183" s="77">
        <f>DATA!L224</f>
        <v>15</v>
      </c>
      <c r="N183" s="38">
        <f>M183/J183*100</f>
        <v>5.6603773584905666</v>
      </c>
      <c r="O183" s="77">
        <f>DATA!M224</f>
        <v>0</v>
      </c>
      <c r="P183" s="38">
        <f>O183/J183*100</f>
        <v>0</v>
      </c>
      <c r="Q183" s="77">
        <f>DATA!N224</f>
        <v>120</v>
      </c>
      <c r="R183" s="38">
        <f>Q183/J183*100</f>
        <v>45.283018867924532</v>
      </c>
      <c r="S183" s="77">
        <f>DATA!O224</f>
        <v>0</v>
      </c>
      <c r="T183" s="38">
        <f>S183/J183*100</f>
        <v>0</v>
      </c>
      <c r="U183" s="77">
        <f>DATA!P224</f>
        <v>120</v>
      </c>
      <c r="V183" s="38">
        <f>U183/J183*100</f>
        <v>45.283018867924532</v>
      </c>
    </row>
    <row r="184" spans="1:40" s="15" customFormat="1" x14ac:dyDescent="0.25">
      <c r="A184" s="84" t="s">
        <v>92</v>
      </c>
      <c r="B184" s="84" t="s">
        <v>123</v>
      </c>
      <c r="C184" s="159" t="str">
        <f>DATA!C225</f>
        <v>3 (Kaukura)</v>
      </c>
      <c r="D184" s="84">
        <f>DATA!D225</f>
        <v>447</v>
      </c>
      <c r="E184" s="84">
        <f>DATA!E225</f>
        <v>261</v>
      </c>
      <c r="F184" s="84">
        <f>DATA!F225</f>
        <v>186</v>
      </c>
      <c r="G184" s="104">
        <f t="shared" si="125"/>
        <v>58.389261744966447</v>
      </c>
      <c r="H184" s="84">
        <f>DATA!H225</f>
        <v>4</v>
      </c>
      <c r="I184" s="93">
        <f>DATA!I225</f>
        <v>0</v>
      </c>
      <c r="J184" s="84">
        <f>DATA!J225</f>
        <v>257</v>
      </c>
      <c r="K184" s="15">
        <f>DATA!K225</f>
        <v>2</v>
      </c>
      <c r="L184" s="38">
        <f>K184/J184*100</f>
        <v>0.77821011673151752</v>
      </c>
      <c r="M184" s="77">
        <f>DATA!L225</f>
        <v>20</v>
      </c>
      <c r="N184" s="38">
        <f>M184/J184*100</f>
        <v>7.782101167315175</v>
      </c>
      <c r="O184" s="77">
        <f>DATA!M225</f>
        <v>0</v>
      </c>
      <c r="P184" s="38">
        <f>O184/J184*100</f>
        <v>0</v>
      </c>
      <c r="Q184" s="77">
        <f>DATA!N225</f>
        <v>76</v>
      </c>
      <c r="R184" s="38">
        <f>Q184/J184*100</f>
        <v>29.571984435797667</v>
      </c>
      <c r="S184" s="77">
        <f>DATA!O225</f>
        <v>9</v>
      </c>
      <c r="T184" s="38">
        <f>S184/J184*100</f>
        <v>3.5019455252918288</v>
      </c>
      <c r="U184" s="77">
        <f>DATA!P225</f>
        <v>150</v>
      </c>
      <c r="V184" s="38">
        <f>U184/J184*100</f>
        <v>58.365758754863819</v>
      </c>
    </row>
    <row r="185" spans="1:40" x14ac:dyDescent="0.25">
      <c r="A185" s="11" t="s">
        <v>92</v>
      </c>
      <c r="B185" s="11" t="s">
        <v>45</v>
      </c>
      <c r="C185" s="26"/>
      <c r="D185" s="59">
        <f>SUM(D186:D190)</f>
        <v>1261</v>
      </c>
      <c r="E185" s="59">
        <f>SUM(E186:E190)</f>
        <v>975</v>
      </c>
      <c r="F185" s="59">
        <f t="shared" si="122"/>
        <v>286</v>
      </c>
      <c r="G185" s="13">
        <f>E185/D185*100</f>
        <v>77.319587628865989</v>
      </c>
      <c r="H185" s="59">
        <f t="shared" ref="H185:I185" si="126">SUM(H186:H190)</f>
        <v>5</v>
      </c>
      <c r="I185" s="59">
        <f t="shared" si="126"/>
        <v>0</v>
      </c>
      <c r="J185" s="63">
        <f>SUM(J186:J190)</f>
        <v>970</v>
      </c>
      <c r="K185" s="59">
        <f>SUM(K186:K190)</f>
        <v>33</v>
      </c>
      <c r="L185" s="57">
        <f>K185/$J185*100</f>
        <v>3.402061855670103</v>
      </c>
      <c r="M185" s="59">
        <f>SUM(M186:M190)</f>
        <v>164</v>
      </c>
      <c r="N185" s="57">
        <f>M185/$J185*100</f>
        <v>16.907216494845361</v>
      </c>
      <c r="O185" s="59">
        <f>SUM(O186:O190)</f>
        <v>6</v>
      </c>
      <c r="P185" s="57">
        <f>O185/$J185*100</f>
        <v>0.61855670103092786</v>
      </c>
      <c r="Q185" s="59">
        <f>SUM(Q186:Q190)</f>
        <v>381</v>
      </c>
      <c r="R185" s="57">
        <f>Q185/$J185*100</f>
        <v>39.27835051546392</v>
      </c>
      <c r="S185" s="59">
        <f>SUM(S186:S190)</f>
        <v>4</v>
      </c>
      <c r="T185" s="57">
        <f>S185/$J185*100</f>
        <v>0.41237113402061859</v>
      </c>
      <c r="U185" s="59">
        <f>SUM(U186:U190)</f>
        <v>382</v>
      </c>
      <c r="V185" s="57">
        <f>U185/$J185*100</f>
        <v>39.381443298969074</v>
      </c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s="15" customFormat="1" x14ac:dyDescent="0.25">
      <c r="A186" s="84" t="s">
        <v>92</v>
      </c>
      <c r="B186" s="84" t="s">
        <v>124</v>
      </c>
      <c r="C186" s="159" t="str">
        <f>DATA!C226</f>
        <v>1 (Fakarava)</v>
      </c>
      <c r="D186" s="84">
        <f>DATA!D226</f>
        <v>629</v>
      </c>
      <c r="E186" s="84">
        <f>DATA!E226</f>
        <v>496</v>
      </c>
      <c r="F186" s="84">
        <f>DATA!F226</f>
        <v>133</v>
      </c>
      <c r="G186" s="104">
        <f t="shared" ref="G186:G190" si="127">E186/D186*100</f>
        <v>78.855325914149446</v>
      </c>
      <c r="H186" s="84">
        <f>DATA!H226</f>
        <v>5</v>
      </c>
      <c r="I186" s="93">
        <f>DATA!I226</f>
        <v>0</v>
      </c>
      <c r="J186" s="84">
        <f>DATA!J226</f>
        <v>491</v>
      </c>
      <c r="K186" s="15">
        <f>DATA!K226</f>
        <v>18</v>
      </c>
      <c r="L186" s="38">
        <f>K186/J186*100</f>
        <v>3.6659877800407332</v>
      </c>
      <c r="M186" s="77">
        <f>DATA!L226</f>
        <v>98</v>
      </c>
      <c r="N186" s="38">
        <f>M186/J186*100</f>
        <v>19.959266802443992</v>
      </c>
      <c r="O186" s="77">
        <f>DATA!M226</f>
        <v>5</v>
      </c>
      <c r="P186" s="38">
        <f>O186/J186*100</f>
        <v>1.0183299389002036</v>
      </c>
      <c r="Q186" s="77">
        <f>DATA!N226</f>
        <v>196</v>
      </c>
      <c r="R186" s="38">
        <f>Q186/J186*100</f>
        <v>39.918533604887983</v>
      </c>
      <c r="S186" s="77">
        <f>DATA!O226</f>
        <v>3</v>
      </c>
      <c r="T186" s="38">
        <f>S186/J186*100</f>
        <v>0.61099796334012213</v>
      </c>
      <c r="U186" s="77">
        <f>DATA!P226</f>
        <v>171</v>
      </c>
      <c r="V186" s="38">
        <f>U186/J186*100</f>
        <v>34.826883910386961</v>
      </c>
    </row>
    <row r="187" spans="1:40" s="15" customFormat="1" x14ac:dyDescent="0.25">
      <c r="A187" s="84" t="s">
        <v>92</v>
      </c>
      <c r="B187" s="84" t="s">
        <v>124</v>
      </c>
      <c r="C187" s="159" t="str">
        <f>DATA!C227</f>
        <v>2 (Kauehi)</v>
      </c>
      <c r="D187" s="84">
        <f>DATA!D227</f>
        <v>175</v>
      </c>
      <c r="E187" s="84">
        <f>DATA!E227</f>
        <v>140</v>
      </c>
      <c r="F187" s="84">
        <f>DATA!F227</f>
        <v>35</v>
      </c>
      <c r="G187" s="104">
        <f t="shared" si="127"/>
        <v>80</v>
      </c>
      <c r="H187" s="84">
        <f>DATA!H227</f>
        <v>0</v>
      </c>
      <c r="I187" s="93">
        <f>DATA!I227</f>
        <v>0</v>
      </c>
      <c r="J187" s="84">
        <f>DATA!J227</f>
        <v>140</v>
      </c>
      <c r="K187" s="15">
        <f>DATA!K227</f>
        <v>3</v>
      </c>
      <c r="L187" s="38">
        <f>K187/J187*100</f>
        <v>2.1428571428571428</v>
      </c>
      <c r="M187" s="77">
        <f>DATA!L227</f>
        <v>6</v>
      </c>
      <c r="N187" s="38">
        <f>M187/J187*100</f>
        <v>4.2857142857142856</v>
      </c>
      <c r="O187" s="77">
        <f>DATA!M227</f>
        <v>1</v>
      </c>
      <c r="P187" s="38">
        <f>O187/J187*100</f>
        <v>0.7142857142857143</v>
      </c>
      <c r="Q187" s="77">
        <f>DATA!N227</f>
        <v>80</v>
      </c>
      <c r="R187" s="38">
        <f>Q187/J187*100</f>
        <v>57.142857142857139</v>
      </c>
      <c r="S187" s="77">
        <f>DATA!O227</f>
        <v>0</v>
      </c>
      <c r="T187" s="38">
        <f>S187/J187*100</f>
        <v>0</v>
      </c>
      <c r="U187" s="77">
        <f>DATA!P227</f>
        <v>50</v>
      </c>
      <c r="V187" s="38">
        <f>U187/J187*100</f>
        <v>35.714285714285715</v>
      </c>
    </row>
    <row r="188" spans="1:40" s="15" customFormat="1" x14ac:dyDescent="0.25">
      <c r="A188" s="84" t="s">
        <v>92</v>
      </c>
      <c r="B188" s="84" t="s">
        <v>124</v>
      </c>
      <c r="C188" s="159" t="str">
        <f>DATA!C228</f>
        <v>3 (Aratika)</v>
      </c>
      <c r="D188" s="84">
        <f>DATA!D228</f>
        <v>188</v>
      </c>
      <c r="E188" s="84">
        <f>DATA!E228</f>
        <v>138</v>
      </c>
      <c r="F188" s="84">
        <f>DATA!F228</f>
        <v>50</v>
      </c>
      <c r="G188" s="104">
        <f t="shared" si="127"/>
        <v>73.40425531914893</v>
      </c>
      <c r="H188" s="84">
        <f>DATA!H228</f>
        <v>0</v>
      </c>
      <c r="I188" s="93">
        <f>DATA!I228</f>
        <v>0</v>
      </c>
      <c r="J188" s="84">
        <f>DATA!J228</f>
        <v>138</v>
      </c>
      <c r="K188" s="15">
        <f>DATA!K228</f>
        <v>3</v>
      </c>
      <c r="L188" s="38">
        <f>K188/J188*100</f>
        <v>2.1739130434782608</v>
      </c>
      <c r="M188" s="77">
        <f>DATA!L228</f>
        <v>42</v>
      </c>
      <c r="N188" s="38">
        <f>M188/J188*100</f>
        <v>30.434782608695656</v>
      </c>
      <c r="O188" s="77">
        <f>DATA!M228</f>
        <v>0</v>
      </c>
      <c r="P188" s="38">
        <f>O188/J188*100</f>
        <v>0</v>
      </c>
      <c r="Q188" s="77">
        <f>DATA!N228</f>
        <v>27</v>
      </c>
      <c r="R188" s="38">
        <f>Q188/J188*100</f>
        <v>19.565217391304348</v>
      </c>
      <c r="S188" s="77">
        <f>DATA!O228</f>
        <v>0</v>
      </c>
      <c r="T188" s="38">
        <f>S188/J188*100</f>
        <v>0</v>
      </c>
      <c r="U188" s="77">
        <f>DATA!P228</f>
        <v>66</v>
      </c>
      <c r="V188" s="38">
        <f>U188/J188*100</f>
        <v>47.826086956521742</v>
      </c>
    </row>
    <row r="189" spans="1:40" s="15" customFormat="1" x14ac:dyDescent="0.25">
      <c r="A189" s="84" t="s">
        <v>92</v>
      </c>
      <c r="B189" s="84" t="s">
        <v>124</v>
      </c>
      <c r="C189" s="159" t="str">
        <f>DATA!C229</f>
        <v>4 (Raraka)</v>
      </c>
      <c r="D189" s="84">
        <f>DATA!D229</f>
        <v>77</v>
      </c>
      <c r="E189" s="84">
        <f>DATA!E229</f>
        <v>48</v>
      </c>
      <c r="F189" s="84">
        <f>DATA!F229</f>
        <v>29</v>
      </c>
      <c r="G189" s="104">
        <f t="shared" si="127"/>
        <v>62.337662337662337</v>
      </c>
      <c r="H189" s="84">
        <f>DATA!H229</f>
        <v>0</v>
      </c>
      <c r="I189" s="93">
        <f>DATA!I229</f>
        <v>0</v>
      </c>
      <c r="J189" s="84">
        <f>DATA!J229</f>
        <v>48</v>
      </c>
      <c r="K189" s="15">
        <f>DATA!K229</f>
        <v>1</v>
      </c>
      <c r="L189" s="38">
        <f>K189/J189*100</f>
        <v>2.083333333333333</v>
      </c>
      <c r="M189" s="77">
        <f>DATA!L229</f>
        <v>2</v>
      </c>
      <c r="N189" s="38">
        <f>M189/J189*100</f>
        <v>4.1666666666666661</v>
      </c>
      <c r="O189" s="77">
        <f>DATA!M229</f>
        <v>0</v>
      </c>
      <c r="P189" s="38">
        <f>O189/J189*100</f>
        <v>0</v>
      </c>
      <c r="Q189" s="77">
        <f>DATA!N229</f>
        <v>10</v>
      </c>
      <c r="R189" s="38">
        <f>Q189/J189*100</f>
        <v>20.833333333333336</v>
      </c>
      <c r="S189" s="77">
        <f>DATA!O229</f>
        <v>0</v>
      </c>
      <c r="T189" s="38">
        <f>S189/J189*100</f>
        <v>0</v>
      </c>
      <c r="U189" s="77">
        <f>DATA!P229</f>
        <v>35</v>
      </c>
      <c r="V189" s="38">
        <f>U189/J189*100</f>
        <v>72.916666666666657</v>
      </c>
    </row>
    <row r="190" spans="1:40" s="15" customFormat="1" x14ac:dyDescent="0.25">
      <c r="A190" s="84" t="s">
        <v>92</v>
      </c>
      <c r="B190" s="84" t="s">
        <v>124</v>
      </c>
      <c r="C190" s="159" t="str">
        <f>DATA!C230</f>
        <v>5 (Niau)</v>
      </c>
      <c r="D190" s="84">
        <f>DATA!D230</f>
        <v>192</v>
      </c>
      <c r="E190" s="84">
        <f>DATA!E230</f>
        <v>153</v>
      </c>
      <c r="F190" s="84">
        <f>DATA!F230</f>
        <v>39</v>
      </c>
      <c r="G190" s="104">
        <f t="shared" si="127"/>
        <v>79.6875</v>
      </c>
      <c r="H190" s="84">
        <f>DATA!H230</f>
        <v>0</v>
      </c>
      <c r="I190" s="93">
        <f>DATA!I230</f>
        <v>0</v>
      </c>
      <c r="J190" s="84">
        <f>DATA!J230</f>
        <v>153</v>
      </c>
      <c r="K190" s="15">
        <f>DATA!K230</f>
        <v>8</v>
      </c>
      <c r="L190" s="38">
        <f>K190/J190*100</f>
        <v>5.2287581699346406</v>
      </c>
      <c r="M190" s="77">
        <f>DATA!L230</f>
        <v>16</v>
      </c>
      <c r="N190" s="38">
        <f>M190/J190*100</f>
        <v>10.457516339869281</v>
      </c>
      <c r="O190" s="77">
        <f>DATA!M230</f>
        <v>0</v>
      </c>
      <c r="P190" s="38">
        <f>O190/J190*100</f>
        <v>0</v>
      </c>
      <c r="Q190" s="77">
        <f>DATA!N230</f>
        <v>68</v>
      </c>
      <c r="R190" s="38">
        <f>Q190/J190*100</f>
        <v>44.444444444444443</v>
      </c>
      <c r="S190" s="77">
        <f>DATA!O230</f>
        <v>1</v>
      </c>
      <c r="T190" s="38">
        <f>S190/J190*100</f>
        <v>0.65359477124183007</v>
      </c>
      <c r="U190" s="77">
        <f>DATA!P230</f>
        <v>60</v>
      </c>
      <c r="V190" s="38">
        <f>U190/J190*100</f>
        <v>39.215686274509807</v>
      </c>
    </row>
    <row r="191" spans="1:40" x14ac:dyDescent="0.25">
      <c r="A191" s="11" t="s">
        <v>92</v>
      </c>
      <c r="B191" s="11" t="s">
        <v>46</v>
      </c>
      <c r="C191" s="26"/>
      <c r="D191" s="59">
        <f>SUM(D192:D193)</f>
        <v>968</v>
      </c>
      <c r="E191" s="59">
        <f>SUM(E192:E193)</f>
        <v>672</v>
      </c>
      <c r="F191" s="59">
        <f t="shared" si="122"/>
        <v>296</v>
      </c>
      <c r="G191" s="13">
        <f>E191/D191*100</f>
        <v>69.421487603305792</v>
      </c>
      <c r="H191" s="59">
        <f t="shared" ref="H191:I191" si="128">SUM(H192:H193)</f>
        <v>4</v>
      </c>
      <c r="I191" s="59">
        <f t="shared" si="128"/>
        <v>1</v>
      </c>
      <c r="J191" s="63">
        <f>SUM(J192:J193)</f>
        <v>667</v>
      </c>
      <c r="K191" s="59">
        <f>SUM(K192:K193)</f>
        <v>9</v>
      </c>
      <c r="L191" s="57">
        <f>K191/$J191*100</f>
        <v>1.3493253373313343</v>
      </c>
      <c r="M191" s="59">
        <f>SUM(M192:M193)</f>
        <v>63</v>
      </c>
      <c r="N191" s="57">
        <f>M191/$J191*100</f>
        <v>9.4452773613193397</v>
      </c>
      <c r="O191" s="59">
        <f>SUM(O192:O193)</f>
        <v>25</v>
      </c>
      <c r="P191" s="57">
        <f>O191/$J191*100</f>
        <v>3.7481259370314843</v>
      </c>
      <c r="Q191" s="59">
        <f>SUM(Q192:Q193)</f>
        <v>215</v>
      </c>
      <c r="R191" s="57">
        <f>Q191/$J191*100</f>
        <v>32.233883058470767</v>
      </c>
      <c r="S191" s="59">
        <f>SUM(S192:S193)</f>
        <v>2</v>
      </c>
      <c r="T191" s="57">
        <f>S191/$J191*100</f>
        <v>0.29985007496251875</v>
      </c>
      <c r="U191" s="59">
        <f>SUM(U192:U193)</f>
        <v>353</v>
      </c>
      <c r="V191" s="57">
        <f>U191/$J191*100</f>
        <v>52.92353823088456</v>
      </c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 s="84" t="s">
        <v>92</v>
      </c>
      <c r="B192" s="84" t="s">
        <v>125</v>
      </c>
      <c r="C192" s="159" t="str">
        <f>DATA!C231</f>
        <v>1 (Manihi)</v>
      </c>
      <c r="D192" s="84">
        <f>DATA!D231</f>
        <v>547</v>
      </c>
      <c r="E192" s="84">
        <f>DATA!E231</f>
        <v>396</v>
      </c>
      <c r="F192" s="84">
        <f>DATA!F231</f>
        <v>151</v>
      </c>
      <c r="G192" s="104">
        <f t="shared" ref="G192:G193" si="129">E192/D192*100</f>
        <v>72.39488117001828</v>
      </c>
      <c r="H192" s="84">
        <f>DATA!H231</f>
        <v>3</v>
      </c>
      <c r="I192" s="93">
        <f>DATA!I231</f>
        <v>1</v>
      </c>
      <c r="J192" s="84">
        <f>DATA!J231</f>
        <v>392</v>
      </c>
      <c r="K192" s="15">
        <f>DATA!K231</f>
        <v>4</v>
      </c>
      <c r="L192" s="8">
        <f>K192/J192*100</f>
        <v>1.0204081632653061</v>
      </c>
      <c r="M192" s="60">
        <f>DATA!L231</f>
        <v>40</v>
      </c>
      <c r="N192" s="8">
        <f>M192/J192*100</f>
        <v>10.204081632653061</v>
      </c>
      <c r="O192" s="60">
        <f>DATA!M231</f>
        <v>6</v>
      </c>
      <c r="P192" s="8">
        <f>O192/J192*100</f>
        <v>1.5306122448979591</v>
      </c>
      <c r="Q192" s="60">
        <f>DATA!N231</f>
        <v>106</v>
      </c>
      <c r="R192" s="8">
        <f>Q192/J192*100</f>
        <v>27.040816326530614</v>
      </c>
      <c r="S192" s="60">
        <f>DATA!O231</f>
        <v>2</v>
      </c>
      <c r="T192" s="8">
        <f>S192/J192*100</f>
        <v>0.51020408163265307</v>
      </c>
      <c r="U192" s="60">
        <f>DATA!P231</f>
        <v>234</v>
      </c>
      <c r="V192" s="8">
        <f>U192/J192*100</f>
        <v>59.693877551020414</v>
      </c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 s="84" t="s">
        <v>92</v>
      </c>
      <c r="B193" s="84" t="s">
        <v>125</v>
      </c>
      <c r="C193" s="159" t="str">
        <f>DATA!C232</f>
        <v>2 (Ahe)</v>
      </c>
      <c r="D193" s="84">
        <f>DATA!D232</f>
        <v>421</v>
      </c>
      <c r="E193" s="84">
        <f>DATA!E232</f>
        <v>276</v>
      </c>
      <c r="F193" s="84">
        <f>DATA!F232</f>
        <v>145</v>
      </c>
      <c r="G193" s="104">
        <f t="shared" si="129"/>
        <v>65.558194774346788</v>
      </c>
      <c r="H193" s="84">
        <f>DATA!H232</f>
        <v>1</v>
      </c>
      <c r="I193" s="93">
        <f>DATA!I232</f>
        <v>0</v>
      </c>
      <c r="J193" s="84">
        <f>DATA!J232</f>
        <v>275</v>
      </c>
      <c r="K193" s="15">
        <f>DATA!K232</f>
        <v>5</v>
      </c>
      <c r="L193" s="8">
        <f>K193/J193*100</f>
        <v>1.8181818181818181</v>
      </c>
      <c r="M193" s="60">
        <f>DATA!L232</f>
        <v>23</v>
      </c>
      <c r="N193" s="8">
        <f>M193/J193*100</f>
        <v>8.3636363636363633</v>
      </c>
      <c r="O193" s="60">
        <f>DATA!M232</f>
        <v>19</v>
      </c>
      <c r="P193" s="8">
        <f>O193/J193*100</f>
        <v>6.9090909090909092</v>
      </c>
      <c r="Q193" s="60">
        <f>DATA!N232</f>
        <v>109</v>
      </c>
      <c r="R193" s="8">
        <f>Q193/J193*100</f>
        <v>39.636363636363633</v>
      </c>
      <c r="S193" s="60">
        <f>DATA!O232</f>
        <v>0</v>
      </c>
      <c r="T193" s="8">
        <f>S193/J193*100</f>
        <v>0</v>
      </c>
      <c r="U193" s="60">
        <f>DATA!P232</f>
        <v>119</v>
      </c>
      <c r="V193" s="8">
        <f>U193/J193*100</f>
        <v>43.272727272727273</v>
      </c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 s="11" t="s">
        <v>92</v>
      </c>
      <c r="B194" s="11" t="s">
        <v>47</v>
      </c>
      <c r="C194" s="26"/>
      <c r="D194" s="59">
        <f>SUM(D195:D199)</f>
        <v>2930</v>
      </c>
      <c r="E194" s="59">
        <f>SUM(E195:E199)</f>
        <v>2084</v>
      </c>
      <c r="F194" s="59">
        <f t="shared" si="122"/>
        <v>846</v>
      </c>
      <c r="G194" s="13">
        <f>E194/D194*100</f>
        <v>71.12627986348123</v>
      </c>
      <c r="H194" s="59">
        <f t="shared" ref="H194:I194" si="130">SUM(H195:H199)</f>
        <v>11</v>
      </c>
      <c r="I194" s="59">
        <f t="shared" si="130"/>
        <v>19</v>
      </c>
      <c r="J194" s="63">
        <f>SUM(J195:J199)</f>
        <v>2054</v>
      </c>
      <c r="K194" s="59">
        <f>SUM(K195:K199)</f>
        <v>276</v>
      </c>
      <c r="L194" s="57">
        <f>K194/$J194*100</f>
        <v>13.437195715676728</v>
      </c>
      <c r="M194" s="59">
        <f>SUM(M195:M199)</f>
        <v>313</v>
      </c>
      <c r="N194" s="57">
        <f>M194/$J194*100</f>
        <v>15.238558909444984</v>
      </c>
      <c r="O194" s="59">
        <f>SUM(O195:O199)</f>
        <v>67</v>
      </c>
      <c r="P194" s="57">
        <f>O194/$J194*100</f>
        <v>3.261927945472249</v>
      </c>
      <c r="Q194" s="59">
        <f>SUM(Q195:Q199)</f>
        <v>411</v>
      </c>
      <c r="R194" s="57">
        <f>Q194/$J194*100</f>
        <v>20.009737098344694</v>
      </c>
      <c r="S194" s="59">
        <f>SUM(S195:S199)</f>
        <v>17</v>
      </c>
      <c r="T194" s="57">
        <f>S194/$J194*100</f>
        <v>0.82765335929892891</v>
      </c>
      <c r="U194" s="59">
        <f>SUM(U195:U199)</f>
        <v>970</v>
      </c>
      <c r="V194" s="57">
        <f>U194/$J194*100</f>
        <v>47.224926971762414</v>
      </c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s="15" customFormat="1" x14ac:dyDescent="0.25">
      <c r="A195" s="84" t="s">
        <v>92</v>
      </c>
      <c r="B195" s="84" t="s">
        <v>126</v>
      </c>
      <c r="C195" s="159" t="str">
        <f>DATA!C233</f>
        <v>1 (Tiputa)</v>
      </c>
      <c r="D195" s="84">
        <f>DATA!D233</f>
        <v>761</v>
      </c>
      <c r="E195" s="84">
        <f>DATA!E233</f>
        <v>569</v>
      </c>
      <c r="F195" s="84">
        <f>DATA!F233</f>
        <v>192</v>
      </c>
      <c r="G195" s="104">
        <f t="shared" ref="G195:G199" si="131">E195/D195*100</f>
        <v>74.770039421813408</v>
      </c>
      <c r="H195" s="84">
        <f>DATA!H233</f>
        <v>6</v>
      </c>
      <c r="I195" s="93">
        <f>DATA!I233</f>
        <v>5</v>
      </c>
      <c r="J195" s="84">
        <f>DATA!J233</f>
        <v>558</v>
      </c>
      <c r="K195" s="15">
        <f>DATA!K233</f>
        <v>51</v>
      </c>
      <c r="L195" s="38">
        <f>K195/J195*100</f>
        <v>9.1397849462365599</v>
      </c>
      <c r="M195" s="77">
        <f>DATA!L233</f>
        <v>129</v>
      </c>
      <c r="N195" s="38">
        <f>M195/J195*100</f>
        <v>23.118279569892472</v>
      </c>
      <c r="O195" s="77">
        <f>DATA!M233</f>
        <v>11</v>
      </c>
      <c r="P195" s="38">
        <f>O195/J195*100</f>
        <v>1.9713261648745519</v>
      </c>
      <c r="Q195" s="77">
        <f>DATA!N233</f>
        <v>99</v>
      </c>
      <c r="R195" s="38">
        <f>Q195/J195*100</f>
        <v>17.741935483870968</v>
      </c>
      <c r="S195" s="77">
        <f>DATA!O233</f>
        <v>4</v>
      </c>
      <c r="T195" s="38">
        <f>S195/J195*100</f>
        <v>0.71684587813620071</v>
      </c>
      <c r="U195" s="77">
        <f>DATA!P233</f>
        <v>264</v>
      </c>
      <c r="V195" s="38">
        <f>U195/J195*100</f>
        <v>47.311827956989248</v>
      </c>
    </row>
    <row r="196" spans="1:40" s="15" customFormat="1" x14ac:dyDescent="0.25">
      <c r="A196" s="84" t="s">
        <v>92</v>
      </c>
      <c r="B196" s="84" t="s">
        <v>126</v>
      </c>
      <c r="C196" s="159" t="str">
        <f>DATA!C234</f>
        <v>2 (Avatoru)</v>
      </c>
      <c r="D196" s="84">
        <f>DATA!D234</f>
        <v>1368</v>
      </c>
      <c r="E196" s="84">
        <f>DATA!E234</f>
        <v>912</v>
      </c>
      <c r="F196" s="84">
        <f>DATA!F234</f>
        <v>456</v>
      </c>
      <c r="G196" s="104">
        <f t="shared" si="131"/>
        <v>66.666666666666657</v>
      </c>
      <c r="H196" s="84">
        <f>DATA!H234</f>
        <v>5</v>
      </c>
      <c r="I196" s="93">
        <f>DATA!I234</f>
        <v>5</v>
      </c>
      <c r="J196" s="84">
        <f>DATA!J234</f>
        <v>902</v>
      </c>
      <c r="K196" s="15">
        <f>DATA!K234</f>
        <v>114</v>
      </c>
      <c r="L196" s="38">
        <f>K196/J196*100</f>
        <v>12.638580931263856</v>
      </c>
      <c r="M196" s="77">
        <f>DATA!L234</f>
        <v>113</v>
      </c>
      <c r="N196" s="38">
        <f>M196/J196*100</f>
        <v>12.527716186252771</v>
      </c>
      <c r="O196" s="77">
        <f>DATA!M234</f>
        <v>48</v>
      </c>
      <c r="P196" s="38">
        <f>O196/J196*100</f>
        <v>5.3215077605321506</v>
      </c>
      <c r="Q196" s="77">
        <f>DATA!N234</f>
        <v>201</v>
      </c>
      <c r="R196" s="38">
        <f>Q196/J196*100</f>
        <v>22.283813747228383</v>
      </c>
      <c r="S196" s="77">
        <f>DATA!O234</f>
        <v>10</v>
      </c>
      <c r="T196" s="38">
        <f>S196/J196*100</f>
        <v>1.1086474501108647</v>
      </c>
      <c r="U196" s="77">
        <f>DATA!P234</f>
        <v>416</v>
      </c>
      <c r="V196" s="38">
        <f>U196/J196*100</f>
        <v>46.119733924611971</v>
      </c>
    </row>
    <row r="197" spans="1:40" s="15" customFormat="1" x14ac:dyDescent="0.25">
      <c r="A197" s="84" t="s">
        <v>92</v>
      </c>
      <c r="B197" s="84" t="s">
        <v>126</v>
      </c>
      <c r="C197" s="159" t="str">
        <f>DATA!C235</f>
        <v>3 (Makatea)</v>
      </c>
      <c r="D197" s="84">
        <f>DATA!D235</f>
        <v>93</v>
      </c>
      <c r="E197" s="84">
        <f>DATA!E235</f>
        <v>84</v>
      </c>
      <c r="F197" s="84">
        <f>DATA!F235</f>
        <v>9</v>
      </c>
      <c r="G197" s="104">
        <f t="shared" si="131"/>
        <v>90.322580645161281</v>
      </c>
      <c r="H197" s="84">
        <f>DATA!H235</f>
        <v>0</v>
      </c>
      <c r="I197" s="93">
        <f>DATA!I235</f>
        <v>5</v>
      </c>
      <c r="J197" s="84">
        <f>DATA!J235</f>
        <v>79</v>
      </c>
      <c r="K197" s="15">
        <f>DATA!K235</f>
        <v>2</v>
      </c>
      <c r="L197" s="38">
        <f>K197/J197*100</f>
        <v>2.5316455696202533</v>
      </c>
      <c r="M197" s="77">
        <f>DATA!L235</f>
        <v>27</v>
      </c>
      <c r="N197" s="38">
        <f>M197/J197*100</f>
        <v>34.177215189873415</v>
      </c>
      <c r="O197" s="77">
        <f>DATA!M235</f>
        <v>0</v>
      </c>
      <c r="P197" s="38">
        <f>O197/J197*100</f>
        <v>0</v>
      </c>
      <c r="Q197" s="77">
        <f>DATA!N235</f>
        <v>4</v>
      </c>
      <c r="R197" s="38">
        <f>Q197/J197*100</f>
        <v>5.0632911392405067</v>
      </c>
      <c r="S197" s="77">
        <f>DATA!O235</f>
        <v>1</v>
      </c>
      <c r="T197" s="38">
        <f>S197/J197*100</f>
        <v>1.2658227848101267</v>
      </c>
      <c r="U197" s="77">
        <f>DATA!P235</f>
        <v>45</v>
      </c>
      <c r="V197" s="38">
        <f>U197/J197*100</f>
        <v>56.962025316455701</v>
      </c>
    </row>
    <row r="198" spans="1:40" s="15" customFormat="1" x14ac:dyDescent="0.25">
      <c r="A198" s="84" t="s">
        <v>92</v>
      </c>
      <c r="B198" s="84" t="s">
        <v>126</v>
      </c>
      <c r="C198" s="159" t="str">
        <f>DATA!C236</f>
        <v>4 (Mataiva)</v>
      </c>
      <c r="D198" s="84">
        <f>DATA!D236</f>
        <v>232</v>
      </c>
      <c r="E198" s="84">
        <f>DATA!E236</f>
        <v>179</v>
      </c>
      <c r="F198" s="84">
        <f>DATA!F236</f>
        <v>53</v>
      </c>
      <c r="G198" s="104">
        <f t="shared" si="131"/>
        <v>77.15517241379311</v>
      </c>
      <c r="H198" s="84">
        <f>DATA!H236</f>
        <v>0</v>
      </c>
      <c r="I198" s="93">
        <f>DATA!I236</f>
        <v>0</v>
      </c>
      <c r="J198" s="84">
        <f>DATA!J236</f>
        <v>179</v>
      </c>
      <c r="K198" s="15">
        <f>DATA!K236</f>
        <v>2</v>
      </c>
      <c r="L198" s="38">
        <f>K198/J198*100</f>
        <v>1.1173184357541899</v>
      </c>
      <c r="M198" s="77">
        <f>DATA!L236</f>
        <v>17</v>
      </c>
      <c r="N198" s="38">
        <f>M198/J198*100</f>
        <v>9.4972067039106136</v>
      </c>
      <c r="O198" s="77">
        <f>DATA!M236</f>
        <v>1</v>
      </c>
      <c r="P198" s="38">
        <f>O198/J198*100</f>
        <v>0.55865921787709494</v>
      </c>
      <c r="Q198" s="77">
        <f>DATA!N236</f>
        <v>47</v>
      </c>
      <c r="R198" s="38">
        <f>Q198/J198*100</f>
        <v>26.256983240223462</v>
      </c>
      <c r="S198" s="77">
        <f>DATA!O236</f>
        <v>2</v>
      </c>
      <c r="T198" s="38">
        <f>S198/J198*100</f>
        <v>1.1173184357541899</v>
      </c>
      <c r="U198" s="77">
        <f>DATA!P236</f>
        <v>110</v>
      </c>
      <c r="V198" s="38">
        <f>U198/J198*100</f>
        <v>61.452513966480446</v>
      </c>
    </row>
    <row r="199" spans="1:40" s="15" customFormat="1" x14ac:dyDescent="0.25">
      <c r="A199" s="84" t="s">
        <v>92</v>
      </c>
      <c r="B199" s="84" t="s">
        <v>126</v>
      </c>
      <c r="C199" s="159" t="str">
        <f>DATA!C237</f>
        <v>5 (Tikehau)</v>
      </c>
      <c r="D199" s="84">
        <f>DATA!D237</f>
        <v>476</v>
      </c>
      <c r="E199" s="84">
        <f>DATA!E237</f>
        <v>340</v>
      </c>
      <c r="F199" s="84">
        <f>DATA!F237</f>
        <v>136</v>
      </c>
      <c r="G199" s="104">
        <f t="shared" si="131"/>
        <v>71.428571428571431</v>
      </c>
      <c r="H199" s="84">
        <f>DATA!H237</f>
        <v>0</v>
      </c>
      <c r="I199" s="93">
        <f>DATA!I237</f>
        <v>4</v>
      </c>
      <c r="J199" s="84">
        <f>DATA!J237</f>
        <v>336</v>
      </c>
      <c r="K199" s="15">
        <f>DATA!K237</f>
        <v>107</v>
      </c>
      <c r="L199" s="38">
        <f>K199/J199*100</f>
        <v>31.845238095238095</v>
      </c>
      <c r="M199" s="77">
        <f>DATA!L237</f>
        <v>27</v>
      </c>
      <c r="N199" s="38">
        <f>M199/J199*100</f>
        <v>8.0357142857142865</v>
      </c>
      <c r="O199" s="77">
        <f>DATA!M237</f>
        <v>7</v>
      </c>
      <c r="P199" s="38">
        <f>O199/J199*100</f>
        <v>2.083333333333333</v>
      </c>
      <c r="Q199" s="77">
        <f>DATA!N237</f>
        <v>60</v>
      </c>
      <c r="R199" s="38">
        <f>Q199/J199*100</f>
        <v>17.857142857142858</v>
      </c>
      <c r="S199" s="77">
        <f>DATA!O237</f>
        <v>0</v>
      </c>
      <c r="T199" s="38">
        <f>S199/J199*100</f>
        <v>0</v>
      </c>
      <c r="U199" s="77">
        <f>DATA!P237</f>
        <v>135</v>
      </c>
      <c r="V199" s="38">
        <f>U199/J199*100</f>
        <v>40.178571428571431</v>
      </c>
    </row>
    <row r="200" spans="1:40" x14ac:dyDescent="0.25">
      <c r="A200" s="11" t="s">
        <v>92</v>
      </c>
      <c r="B200" s="11" t="s">
        <v>48</v>
      </c>
      <c r="C200" s="26"/>
      <c r="D200" s="59">
        <f>SUM(D201:D202)</f>
        <v>1310</v>
      </c>
      <c r="E200" s="59">
        <f>SUM(E201:E202)</f>
        <v>941</v>
      </c>
      <c r="F200" s="59">
        <f t="shared" ref="F200:F227" si="132">D200-E200</f>
        <v>369</v>
      </c>
      <c r="G200" s="13">
        <f>E200/D200*100</f>
        <v>71.832061068702288</v>
      </c>
      <c r="H200" s="59">
        <f t="shared" ref="H200" si="133">SUM(H201:H202)</f>
        <v>7</v>
      </c>
      <c r="I200" s="59">
        <f>SUM(I201:I202)</f>
        <v>0</v>
      </c>
      <c r="J200" s="63">
        <f>SUM(J201:J202)</f>
        <v>934</v>
      </c>
      <c r="K200" s="59">
        <f>SUM(K201:K202)</f>
        <v>7</v>
      </c>
      <c r="L200" s="57">
        <f>K200/$J200*100</f>
        <v>0.74946466809421841</v>
      </c>
      <c r="M200" s="59">
        <f>SUM(M201:M202)</f>
        <v>47</v>
      </c>
      <c r="N200" s="57">
        <f>M200/$J200*100</f>
        <v>5.0321199143468949</v>
      </c>
      <c r="O200" s="59">
        <f>SUM(O201:O202)</f>
        <v>6</v>
      </c>
      <c r="P200" s="57">
        <f>O200/$J200*100</f>
        <v>0.64239828693790146</v>
      </c>
      <c r="Q200" s="59">
        <f>SUM(Q201:Q202)</f>
        <v>320</v>
      </c>
      <c r="R200" s="57">
        <f>Q200/$J200*100</f>
        <v>34.261241970021409</v>
      </c>
      <c r="S200" s="59">
        <f>SUM(S201:S202)</f>
        <v>3</v>
      </c>
      <c r="T200" s="57">
        <f>S200/$J200*100</f>
        <v>0.32119914346895073</v>
      </c>
      <c r="U200" s="59">
        <f>SUM(U201:U202)</f>
        <v>551</v>
      </c>
      <c r="V200" s="57">
        <f>U200/$J200*100</f>
        <v>58.993576017130621</v>
      </c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spans="1:40" s="15" customFormat="1" x14ac:dyDescent="0.25">
      <c r="A201" s="84" t="s">
        <v>92</v>
      </c>
      <c r="B201" s="84" t="s">
        <v>127</v>
      </c>
      <c r="C201" s="159" t="str">
        <f>DATA!C238</f>
        <v>1 (Takaroa)</v>
      </c>
      <c r="D201" s="84">
        <f>DATA!D238</f>
        <v>803</v>
      </c>
      <c r="E201" s="84">
        <f>DATA!E238</f>
        <v>544</v>
      </c>
      <c r="F201" s="84">
        <f>DATA!F238</f>
        <v>259</v>
      </c>
      <c r="G201" s="104">
        <f>E201/D201*100</f>
        <v>67.745952677459528</v>
      </c>
      <c r="H201" s="84">
        <f>DATA!H238</f>
        <v>0</v>
      </c>
      <c r="I201" s="93">
        <f>DATA!I238</f>
        <v>0</v>
      </c>
      <c r="J201" s="84">
        <f>DATA!J238</f>
        <v>544</v>
      </c>
      <c r="K201" s="15">
        <f>DATA!K238</f>
        <v>5</v>
      </c>
      <c r="L201" s="38">
        <f>K201/J201*100</f>
        <v>0.91911764705882359</v>
      </c>
      <c r="M201" s="77">
        <f>DATA!L238</f>
        <v>21</v>
      </c>
      <c r="N201" s="38">
        <f>M201/J201*100</f>
        <v>3.8602941176470589</v>
      </c>
      <c r="O201" s="77">
        <f>DATA!M238</f>
        <v>6</v>
      </c>
      <c r="P201" s="38">
        <f>O201/J201*100</f>
        <v>1.1029411764705883</v>
      </c>
      <c r="Q201" s="77">
        <f>DATA!N238</f>
        <v>230</v>
      </c>
      <c r="R201" s="38">
        <f>Q201/J201*100</f>
        <v>42.279411764705884</v>
      </c>
      <c r="S201" s="77">
        <f>DATA!O238</f>
        <v>0</v>
      </c>
      <c r="T201" s="38">
        <f>S201/J201*100</f>
        <v>0</v>
      </c>
      <c r="U201" s="77">
        <f>DATA!P238</f>
        <v>282</v>
      </c>
      <c r="V201" s="38">
        <f>U201/J201*100</f>
        <v>51.838235294117652</v>
      </c>
    </row>
    <row r="202" spans="1:40" s="15" customFormat="1" x14ac:dyDescent="0.25">
      <c r="A202" s="93" t="s">
        <v>92</v>
      </c>
      <c r="B202" s="93" t="s">
        <v>127</v>
      </c>
      <c r="C202" s="159" t="str">
        <f>DATA!C239</f>
        <v>2 (Takapoto)</v>
      </c>
      <c r="D202" s="84">
        <f>DATA!D239</f>
        <v>507</v>
      </c>
      <c r="E202" s="84">
        <f>DATA!E239</f>
        <v>397</v>
      </c>
      <c r="F202" s="84">
        <f>DATA!F239</f>
        <v>110</v>
      </c>
      <c r="G202" s="104">
        <f>E202/D202*100</f>
        <v>78.303747534516759</v>
      </c>
      <c r="H202" s="84">
        <f>DATA!H239</f>
        <v>7</v>
      </c>
      <c r="I202" s="93">
        <f>DATA!I239</f>
        <v>0</v>
      </c>
      <c r="J202" s="84">
        <f>DATA!J239</f>
        <v>390</v>
      </c>
      <c r="K202" s="15">
        <f>DATA!K239</f>
        <v>2</v>
      </c>
      <c r="L202" s="38">
        <f>K202/J202*100</f>
        <v>0.51282051282051277</v>
      </c>
      <c r="M202" s="77">
        <f>DATA!L239</f>
        <v>26</v>
      </c>
      <c r="N202" s="38">
        <f>M202/J202*100</f>
        <v>6.666666666666667</v>
      </c>
      <c r="O202" s="77">
        <f>DATA!M239</f>
        <v>0</v>
      </c>
      <c r="P202" s="38">
        <f>O202/J202*100</f>
        <v>0</v>
      </c>
      <c r="Q202" s="77">
        <f>DATA!N239</f>
        <v>90</v>
      </c>
      <c r="R202" s="38">
        <f>Q202/J202*100</f>
        <v>23.076923076923077</v>
      </c>
      <c r="S202" s="77">
        <f>DATA!O239</f>
        <v>3</v>
      </c>
      <c r="T202" s="38">
        <f>S202/J202*100</f>
        <v>0.76923076923076927</v>
      </c>
      <c r="U202" s="77">
        <f>DATA!P239</f>
        <v>269</v>
      </c>
      <c r="V202" s="38">
        <f>U202/J202*100</f>
        <v>68.974358974358978</v>
      </c>
    </row>
    <row r="203" spans="1:40" x14ac:dyDescent="0.25">
      <c r="A203" s="11" t="s">
        <v>94</v>
      </c>
      <c r="B203" s="11" t="s">
        <v>49</v>
      </c>
      <c r="C203" s="26"/>
      <c r="D203" s="59">
        <f>SUM(D204:D205)</f>
        <v>672</v>
      </c>
      <c r="E203" s="59">
        <f>SUM(E204:E205)</f>
        <v>434</v>
      </c>
      <c r="F203" s="59">
        <f>D203-E203</f>
        <v>238</v>
      </c>
      <c r="G203" s="13">
        <f>E203/D203*100</f>
        <v>64.583333333333343</v>
      </c>
      <c r="H203" s="59">
        <f t="shared" ref="H203" si="134">SUM(H204:H205)</f>
        <v>0</v>
      </c>
      <c r="I203" s="59">
        <f>SUM(I204:I205)</f>
        <v>1</v>
      </c>
      <c r="J203" s="63">
        <f>SUM(J204:J205)</f>
        <v>433</v>
      </c>
      <c r="K203" s="59">
        <f>SUM(K204:K205)</f>
        <v>43</v>
      </c>
      <c r="L203" s="57">
        <f>K203/$J203*100</f>
        <v>9.9307159353348737</v>
      </c>
      <c r="M203" s="59">
        <f>SUM(M204:M205)</f>
        <v>65</v>
      </c>
      <c r="N203" s="57">
        <f>M203/$J203*100</f>
        <v>15.011547344110854</v>
      </c>
      <c r="O203" s="59">
        <f>SUM(O204:O205)</f>
        <v>12</v>
      </c>
      <c r="P203" s="57">
        <f>O203/$J203*100</f>
        <v>2.7713625866050808</v>
      </c>
      <c r="Q203" s="59">
        <f>SUM(Q204:Q205)</f>
        <v>182</v>
      </c>
      <c r="R203" s="57">
        <f>Q203/$J203*100</f>
        <v>42.032332563510394</v>
      </c>
      <c r="S203" s="59">
        <f>SUM(S204:S205)</f>
        <v>1</v>
      </c>
      <c r="T203" s="57">
        <f>S203/$J203*100</f>
        <v>0.23094688221709006</v>
      </c>
      <c r="U203" s="59">
        <f>SUM(U204:U205)</f>
        <v>130</v>
      </c>
      <c r="V203" s="57">
        <f>U203/$J203*100</f>
        <v>30.023094688221708</v>
      </c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</row>
    <row r="204" spans="1:40" s="15" customFormat="1" x14ac:dyDescent="0.25">
      <c r="A204" s="84" t="s">
        <v>94</v>
      </c>
      <c r="B204" s="84" t="s">
        <v>19</v>
      </c>
      <c r="C204" s="159" t="str">
        <f>DATA!C197</f>
        <v>1 (Anaa)</v>
      </c>
      <c r="D204" s="84">
        <f>DATA!D197</f>
        <v>415</v>
      </c>
      <c r="E204" s="84">
        <f>DATA!E197</f>
        <v>270</v>
      </c>
      <c r="F204" s="84">
        <f>DATA!F197</f>
        <v>145</v>
      </c>
      <c r="G204" s="104">
        <f t="shared" ref="G204:G205" si="135">E204/D204*100</f>
        <v>65.060240963855421</v>
      </c>
      <c r="H204" s="84">
        <f>DATA!H197</f>
        <v>0</v>
      </c>
      <c r="I204" s="93">
        <f>DATA!I197</f>
        <v>0</v>
      </c>
      <c r="J204" s="84">
        <f>DATA!J197</f>
        <v>270</v>
      </c>
      <c r="K204" s="15">
        <f>DATA!K197</f>
        <v>2</v>
      </c>
      <c r="L204" s="38">
        <f>K204/J204*100</f>
        <v>0.74074074074074081</v>
      </c>
      <c r="M204" s="77">
        <f>DATA!L197</f>
        <v>40</v>
      </c>
      <c r="N204" s="38">
        <f>M204/J204*100</f>
        <v>14.814814814814813</v>
      </c>
      <c r="O204" s="77">
        <f>DATA!M197</f>
        <v>8</v>
      </c>
      <c r="P204" s="38">
        <f>O204/J204*100</f>
        <v>2.9629629629629632</v>
      </c>
      <c r="Q204" s="77">
        <f>DATA!N197</f>
        <v>151</v>
      </c>
      <c r="R204" s="38">
        <f>Q204/J204*100</f>
        <v>55.925925925925924</v>
      </c>
      <c r="S204" s="77">
        <f>DATA!O197</f>
        <v>0</v>
      </c>
      <c r="T204" s="38">
        <f>S204/J204*100</f>
        <v>0</v>
      </c>
      <c r="U204" s="77">
        <f>DATA!P197</f>
        <v>69</v>
      </c>
      <c r="V204" s="38">
        <f>U204/J204*100</f>
        <v>25.555555555555554</v>
      </c>
    </row>
    <row r="205" spans="1:40" s="15" customFormat="1" x14ac:dyDescent="0.25">
      <c r="A205" s="84" t="s">
        <v>94</v>
      </c>
      <c r="B205" s="84" t="s">
        <v>19</v>
      </c>
      <c r="C205" s="159" t="str">
        <f>DATA!C198</f>
        <v>2 (Faaite)</v>
      </c>
      <c r="D205" s="84">
        <f>DATA!D198</f>
        <v>257</v>
      </c>
      <c r="E205" s="84">
        <f>DATA!E198</f>
        <v>164</v>
      </c>
      <c r="F205" s="84">
        <f>DATA!F198</f>
        <v>93</v>
      </c>
      <c r="G205" s="104">
        <f t="shared" si="135"/>
        <v>63.813229571984429</v>
      </c>
      <c r="H205" s="84">
        <f>DATA!H198</f>
        <v>0</v>
      </c>
      <c r="I205" s="93">
        <f>DATA!I198</f>
        <v>1</v>
      </c>
      <c r="J205" s="84">
        <f>DATA!J198</f>
        <v>163</v>
      </c>
      <c r="K205" s="15">
        <f>DATA!K198</f>
        <v>41</v>
      </c>
      <c r="L205" s="38">
        <f>K205/J205*100</f>
        <v>25.153374233128833</v>
      </c>
      <c r="M205" s="77">
        <f>DATA!L198</f>
        <v>25</v>
      </c>
      <c r="N205" s="38">
        <f>M205/J205*100</f>
        <v>15.337423312883436</v>
      </c>
      <c r="O205" s="77">
        <f>DATA!M198</f>
        <v>4</v>
      </c>
      <c r="P205" s="38">
        <f>O205/J205*100</f>
        <v>2.4539877300613497</v>
      </c>
      <c r="Q205" s="77">
        <f>DATA!N198</f>
        <v>31</v>
      </c>
      <c r="R205" s="38">
        <f>Q205/J205*100</f>
        <v>19.018404907975462</v>
      </c>
      <c r="S205" s="77">
        <f>DATA!O198</f>
        <v>1</v>
      </c>
      <c r="T205" s="38">
        <f>S205/J205*100</f>
        <v>0.61349693251533743</v>
      </c>
      <c r="U205" s="77">
        <f>DATA!P198</f>
        <v>61</v>
      </c>
      <c r="V205" s="38">
        <f>U205/J205*100</f>
        <v>37.423312883435585</v>
      </c>
    </row>
    <row r="206" spans="1:40" x14ac:dyDescent="0.25">
      <c r="A206" s="11" t="s">
        <v>94</v>
      </c>
      <c r="B206" s="11" t="s">
        <v>50</v>
      </c>
      <c r="C206" s="26"/>
      <c r="D206" s="59">
        <f>SUM(D207:D208)</f>
        <v>257</v>
      </c>
      <c r="E206" s="59">
        <f>SUM(E207:E208)</f>
        <v>140</v>
      </c>
      <c r="F206" s="59">
        <f t="shared" si="132"/>
        <v>117</v>
      </c>
      <c r="G206" s="13">
        <f>E206/D206*100</f>
        <v>54.474708171206224</v>
      </c>
      <c r="H206" s="59">
        <f t="shared" ref="H206:I206" si="136">SUM(H207:H208)</f>
        <v>0</v>
      </c>
      <c r="I206" s="59">
        <f t="shared" si="136"/>
        <v>2</v>
      </c>
      <c r="J206" s="63">
        <f>SUM(J207:J208)</f>
        <v>138</v>
      </c>
      <c r="K206" s="59">
        <f>SUM(K207:K208)</f>
        <v>2</v>
      </c>
      <c r="L206" s="57">
        <f>K206/$J206*100</f>
        <v>1.4492753623188406</v>
      </c>
      <c r="M206" s="59">
        <f>SUM(M207:M208)</f>
        <v>30</v>
      </c>
      <c r="N206" s="57">
        <f>M206/$J206*100</f>
        <v>21.739130434782609</v>
      </c>
      <c r="O206" s="59">
        <f>SUM(O207:O208)</f>
        <v>0</v>
      </c>
      <c r="P206" s="57">
        <f>O206/$J206*100</f>
        <v>0</v>
      </c>
      <c r="Q206" s="59">
        <f>SUM(Q207:Q208)</f>
        <v>82</v>
      </c>
      <c r="R206" s="57">
        <f>Q206/$J206*100</f>
        <v>59.420289855072461</v>
      </c>
      <c r="S206" s="59">
        <f>SUM(S207:S208)</f>
        <v>1</v>
      </c>
      <c r="T206" s="57">
        <f>S206/$J206*100</f>
        <v>0.72463768115942029</v>
      </c>
      <c r="U206" s="59">
        <f>SUM(U207:U208)</f>
        <v>23</v>
      </c>
      <c r="V206" s="57">
        <f>U206/$J206*100</f>
        <v>16.666666666666664</v>
      </c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</row>
    <row r="207" spans="1:40" s="15" customFormat="1" x14ac:dyDescent="0.25">
      <c r="A207" s="84" t="s">
        <v>94</v>
      </c>
      <c r="B207" s="84" t="s">
        <v>128</v>
      </c>
      <c r="C207" s="159" t="str">
        <f>DATA!C199</f>
        <v>1 (Fangatau)</v>
      </c>
      <c r="D207" s="84">
        <f>DATA!D199</f>
        <v>110</v>
      </c>
      <c r="E207" s="84">
        <f>DATA!E199</f>
        <v>69</v>
      </c>
      <c r="F207" s="84">
        <f>DATA!F199</f>
        <v>41</v>
      </c>
      <c r="G207" s="104">
        <f t="shared" ref="G207:G208" si="137">E207/D207*100</f>
        <v>62.727272727272734</v>
      </c>
      <c r="H207" s="84">
        <f>DATA!H199</f>
        <v>0</v>
      </c>
      <c r="I207" s="93">
        <f>DATA!I199</f>
        <v>0</v>
      </c>
      <c r="J207" s="84">
        <f>DATA!J199</f>
        <v>69</v>
      </c>
      <c r="K207" s="15">
        <f>DATA!K199</f>
        <v>0</v>
      </c>
      <c r="L207" s="38">
        <f>K207/J207*100</f>
        <v>0</v>
      </c>
      <c r="M207" s="77">
        <f>DATA!L199</f>
        <v>18</v>
      </c>
      <c r="N207" s="38">
        <f>M207/J207*100</f>
        <v>26.086956521739129</v>
      </c>
      <c r="O207" s="77">
        <f>DATA!M199</f>
        <v>0</v>
      </c>
      <c r="P207" s="38">
        <f>O207/J207*100</f>
        <v>0</v>
      </c>
      <c r="Q207" s="77">
        <f>DATA!N199</f>
        <v>42</v>
      </c>
      <c r="R207" s="38">
        <f>Q207/J207*100</f>
        <v>60.869565217391312</v>
      </c>
      <c r="S207" s="77">
        <f>DATA!O199</f>
        <v>0</v>
      </c>
      <c r="T207" s="38">
        <f>S207/J207*100</f>
        <v>0</v>
      </c>
      <c r="U207" s="77">
        <f>DATA!P199</f>
        <v>9</v>
      </c>
      <c r="V207" s="38">
        <f>U207/J207*100</f>
        <v>13.043478260869565</v>
      </c>
    </row>
    <row r="208" spans="1:40" s="15" customFormat="1" x14ac:dyDescent="0.25">
      <c r="A208" s="84" t="s">
        <v>94</v>
      </c>
      <c r="B208" s="84" t="s">
        <v>128</v>
      </c>
      <c r="C208" s="159" t="str">
        <f>DATA!C200</f>
        <v>2 (Fakahina)</v>
      </c>
      <c r="D208" s="84">
        <f>DATA!D200</f>
        <v>147</v>
      </c>
      <c r="E208" s="84">
        <f>DATA!E200</f>
        <v>71</v>
      </c>
      <c r="F208" s="84">
        <f>DATA!F200</f>
        <v>76</v>
      </c>
      <c r="G208" s="104">
        <f t="shared" si="137"/>
        <v>48.299319727891152</v>
      </c>
      <c r="H208" s="84">
        <f>DATA!H200</f>
        <v>0</v>
      </c>
      <c r="I208" s="93">
        <f>DATA!I200</f>
        <v>2</v>
      </c>
      <c r="J208" s="84">
        <f>DATA!J200</f>
        <v>69</v>
      </c>
      <c r="K208" s="15">
        <f>DATA!K200</f>
        <v>2</v>
      </c>
      <c r="L208" s="38">
        <f>K208/J208*100</f>
        <v>2.8985507246376812</v>
      </c>
      <c r="M208" s="77">
        <f>DATA!L200</f>
        <v>12</v>
      </c>
      <c r="N208" s="38">
        <f>M208/J208*100</f>
        <v>17.391304347826086</v>
      </c>
      <c r="O208" s="77">
        <f>DATA!M200</f>
        <v>0</v>
      </c>
      <c r="P208" s="38">
        <f>O208/J208*100</f>
        <v>0</v>
      </c>
      <c r="Q208" s="77">
        <f>DATA!N200</f>
        <v>40</v>
      </c>
      <c r="R208" s="38">
        <f>Q208/J208*100</f>
        <v>57.971014492753625</v>
      </c>
      <c r="S208" s="77">
        <f>DATA!O200</f>
        <v>1</v>
      </c>
      <c r="T208" s="38">
        <f>S208/J208*100</f>
        <v>1.4492753623188406</v>
      </c>
      <c r="U208" s="77">
        <f>DATA!P200</f>
        <v>14</v>
      </c>
      <c r="V208" s="38">
        <f>U208/J208*100</f>
        <v>20.289855072463769</v>
      </c>
    </row>
    <row r="209" spans="1:40" x14ac:dyDescent="0.25">
      <c r="A209" s="11" t="s">
        <v>94</v>
      </c>
      <c r="B209" s="11" t="s">
        <v>51</v>
      </c>
      <c r="C209" s="26"/>
      <c r="D209" s="59">
        <f>D210</f>
        <v>925</v>
      </c>
      <c r="E209" s="59">
        <f>E210</f>
        <v>799</v>
      </c>
      <c r="F209" s="59">
        <f t="shared" si="132"/>
        <v>126</v>
      </c>
      <c r="G209" s="13">
        <f>E209/D209*100</f>
        <v>86.378378378378372</v>
      </c>
      <c r="H209" s="59">
        <f t="shared" ref="H209:I209" si="138">SUM(H210)</f>
        <v>1</v>
      </c>
      <c r="I209" s="59">
        <f t="shared" si="138"/>
        <v>5</v>
      </c>
      <c r="J209" s="63">
        <f>SUM(J210)</f>
        <v>793</v>
      </c>
      <c r="K209" s="59">
        <f>K210</f>
        <v>6</v>
      </c>
      <c r="L209" s="57">
        <f>K209/$J209*100</f>
        <v>0.75662042875157631</v>
      </c>
      <c r="M209" s="59">
        <f>M210</f>
        <v>28</v>
      </c>
      <c r="N209" s="57">
        <f>M209/$J209*100</f>
        <v>3.5308953341740232</v>
      </c>
      <c r="O209" s="59">
        <f>O210</f>
        <v>9</v>
      </c>
      <c r="P209" s="57">
        <f>O209/$J209*100</f>
        <v>1.1349306431273645</v>
      </c>
      <c r="Q209" s="59">
        <f>Q210</f>
        <v>256</v>
      </c>
      <c r="R209" s="57">
        <f>Q209/$J209*100</f>
        <v>32.282471626733923</v>
      </c>
      <c r="S209" s="59">
        <f>S210</f>
        <v>3</v>
      </c>
      <c r="T209" s="57">
        <f>S209/$J209*100</f>
        <v>0.37831021437578816</v>
      </c>
      <c r="U209" s="59">
        <f>U210</f>
        <v>491</v>
      </c>
      <c r="V209" s="57">
        <f>U209/$J209*100</f>
        <v>61.916771752837327</v>
      </c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</row>
    <row r="210" spans="1:40" s="15" customFormat="1" x14ac:dyDescent="0.25">
      <c r="A210" s="84" t="s">
        <v>94</v>
      </c>
      <c r="B210" s="84" t="s">
        <v>129</v>
      </c>
      <c r="C210" s="159" t="str">
        <f>DATA!C201</f>
        <v>1 (Rikitea)</v>
      </c>
      <c r="D210" s="84">
        <f>DATA!D201</f>
        <v>925</v>
      </c>
      <c r="E210" s="84">
        <f>DATA!E201</f>
        <v>799</v>
      </c>
      <c r="F210" s="84">
        <f>DATA!F201</f>
        <v>126</v>
      </c>
      <c r="G210" s="104">
        <f>E210/D210*100</f>
        <v>86.378378378378372</v>
      </c>
      <c r="H210" s="84">
        <f>DATA!H201</f>
        <v>1</v>
      </c>
      <c r="I210" s="93">
        <f>DATA!I201</f>
        <v>5</v>
      </c>
      <c r="J210" s="84">
        <f>DATA!J201</f>
        <v>793</v>
      </c>
      <c r="K210" s="15">
        <f>DATA!K201</f>
        <v>6</v>
      </c>
      <c r="L210" s="38">
        <f>K210/J210*100</f>
        <v>0.75662042875157631</v>
      </c>
      <c r="M210" s="77">
        <f>DATA!L201</f>
        <v>28</v>
      </c>
      <c r="N210" s="38">
        <f>M210/J210*100</f>
        <v>3.5308953341740232</v>
      </c>
      <c r="O210" s="77">
        <f>DATA!M201</f>
        <v>9</v>
      </c>
      <c r="P210" s="38">
        <f>O210/J210*100</f>
        <v>1.1349306431273645</v>
      </c>
      <c r="Q210" s="77">
        <f>DATA!N201</f>
        <v>256</v>
      </c>
      <c r="R210" s="38">
        <f>Q210/J210*100</f>
        <v>32.282471626733923</v>
      </c>
      <c r="S210" s="77">
        <f>DATA!O201</f>
        <v>3</v>
      </c>
      <c r="T210" s="38">
        <f>S210/J210*100</f>
        <v>0.37831021437578816</v>
      </c>
      <c r="U210" s="77">
        <f>DATA!P201</f>
        <v>491</v>
      </c>
      <c r="V210" s="38">
        <f>U210/J210*100</f>
        <v>61.916771752837327</v>
      </c>
    </row>
    <row r="211" spans="1:40" x14ac:dyDescent="0.25">
      <c r="A211" s="11" t="s">
        <v>94</v>
      </c>
      <c r="B211" s="11" t="s">
        <v>52</v>
      </c>
      <c r="C211" s="26"/>
      <c r="D211" s="59">
        <f>SUM(D212:D214)</f>
        <v>1105</v>
      </c>
      <c r="E211" s="59">
        <f>SUM(E212:E214)</f>
        <v>887</v>
      </c>
      <c r="F211" s="59">
        <f t="shared" si="132"/>
        <v>218</v>
      </c>
      <c r="G211" s="13">
        <f>E211/D211*100</f>
        <v>80.271493212669682</v>
      </c>
      <c r="H211" s="59">
        <f t="shared" ref="H211" si="139">SUM(H212:H214)</f>
        <v>0</v>
      </c>
      <c r="I211" s="59">
        <f>SUM(I212:I214)</f>
        <v>7</v>
      </c>
      <c r="J211" s="63">
        <f>SUM(J212:J214)</f>
        <v>880</v>
      </c>
      <c r="K211" s="59">
        <f>SUM(K212:K214)</f>
        <v>8</v>
      </c>
      <c r="L211" s="57">
        <f>K211/$J211*100</f>
        <v>0.90909090909090906</v>
      </c>
      <c r="M211" s="59">
        <f>SUM(M212:M214)</f>
        <v>53</v>
      </c>
      <c r="N211" s="57">
        <f>M211/$J211*100</f>
        <v>6.0227272727272725</v>
      </c>
      <c r="O211" s="59">
        <f>SUM(O212:O214)</f>
        <v>16</v>
      </c>
      <c r="P211" s="57">
        <f>O211/$J211*100</f>
        <v>1.8181818181818181</v>
      </c>
      <c r="Q211" s="59">
        <f>SUM(Q212:Q214)</f>
        <v>349</v>
      </c>
      <c r="R211" s="57">
        <f>Q211/$J211*100</f>
        <v>39.659090909090914</v>
      </c>
      <c r="S211" s="59">
        <f>SUM(S212:S214)</f>
        <v>1</v>
      </c>
      <c r="T211" s="57">
        <f>S211/$J211*100</f>
        <v>0.11363636363636363</v>
      </c>
      <c r="U211" s="59">
        <f>SUM(U212:U214)</f>
        <v>453</v>
      </c>
      <c r="V211" s="57">
        <f>U211/$J211*100</f>
        <v>51.477272727272727</v>
      </c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</row>
    <row r="212" spans="1:40" s="15" customFormat="1" x14ac:dyDescent="0.25">
      <c r="A212" s="84" t="s">
        <v>94</v>
      </c>
      <c r="B212" s="84" t="s">
        <v>130</v>
      </c>
      <c r="C212" s="159" t="str">
        <f>DATA!C202</f>
        <v>1 (Hao)</v>
      </c>
      <c r="D212" s="84">
        <f>DATA!D202</f>
        <v>901</v>
      </c>
      <c r="E212" s="84">
        <f>DATA!E202</f>
        <v>750</v>
      </c>
      <c r="F212" s="84">
        <f>DATA!F202</f>
        <v>151</v>
      </c>
      <c r="G212" s="104">
        <f t="shared" ref="G212:G213" si="140">E212/D212*100</f>
        <v>83.240843507214208</v>
      </c>
      <c r="H212" s="84">
        <f>DATA!H202</f>
        <v>0</v>
      </c>
      <c r="I212" s="93">
        <f>DATA!I202</f>
        <v>6</v>
      </c>
      <c r="J212" s="84">
        <f>DATA!J202</f>
        <v>744</v>
      </c>
      <c r="K212" s="15">
        <f>DATA!K202</f>
        <v>6</v>
      </c>
      <c r="L212" s="38">
        <f>K212/J212*100</f>
        <v>0.80645161290322576</v>
      </c>
      <c r="M212" s="77">
        <f>DATA!L202</f>
        <v>46</v>
      </c>
      <c r="N212" s="38">
        <f>M212/J212*100</f>
        <v>6.182795698924731</v>
      </c>
      <c r="O212" s="77">
        <f>DATA!M202</f>
        <v>16</v>
      </c>
      <c r="P212" s="38">
        <f>O212/J212*100</f>
        <v>2.1505376344086025</v>
      </c>
      <c r="Q212" s="77">
        <f>DATA!N202</f>
        <v>310</v>
      </c>
      <c r="R212" s="38">
        <f>Q212/J212*100</f>
        <v>41.666666666666671</v>
      </c>
      <c r="S212" s="77">
        <f>DATA!O202</f>
        <v>1</v>
      </c>
      <c r="T212" s="38">
        <f>S212/J212*100</f>
        <v>0.13440860215053765</v>
      </c>
      <c r="U212" s="77">
        <f>DATA!P202</f>
        <v>365</v>
      </c>
      <c r="V212" s="38">
        <f>U212/J212*100</f>
        <v>49.05913978494624</v>
      </c>
    </row>
    <row r="213" spans="1:40" s="15" customFormat="1" x14ac:dyDescent="0.25">
      <c r="A213" s="84" t="s">
        <v>94</v>
      </c>
      <c r="B213" s="84" t="s">
        <v>130</v>
      </c>
      <c r="C213" s="159" t="str">
        <f>DATA!C203</f>
        <v>2 (Amanu)</v>
      </c>
      <c r="D213" s="84">
        <f>DATA!D203</f>
        <v>155</v>
      </c>
      <c r="E213" s="84">
        <f>DATA!E203</f>
        <v>111</v>
      </c>
      <c r="F213" s="84">
        <f>DATA!F203</f>
        <v>44</v>
      </c>
      <c r="G213" s="104">
        <f t="shared" si="140"/>
        <v>71.612903225806463</v>
      </c>
      <c r="H213" s="84">
        <f>DATA!H203</f>
        <v>0</v>
      </c>
      <c r="I213" s="93">
        <f>DATA!I203</f>
        <v>1</v>
      </c>
      <c r="J213" s="84">
        <f>DATA!J203</f>
        <v>110</v>
      </c>
      <c r="K213" s="15">
        <f>DATA!K203</f>
        <v>2</v>
      </c>
      <c r="L213" s="38">
        <f>K213/J213*100</f>
        <v>1.8181818181818181</v>
      </c>
      <c r="M213" s="77">
        <f>DATA!L203</f>
        <v>2</v>
      </c>
      <c r="N213" s="38">
        <f>M213/J213*100</f>
        <v>1.8181818181818181</v>
      </c>
      <c r="O213" s="77">
        <f>DATA!M203</f>
        <v>0</v>
      </c>
      <c r="P213" s="38">
        <f>O213/J213*100</f>
        <v>0</v>
      </c>
      <c r="Q213" s="77">
        <f>DATA!N203</f>
        <v>27</v>
      </c>
      <c r="R213" s="38">
        <f>Q213/J213*100</f>
        <v>24.545454545454547</v>
      </c>
      <c r="S213" s="77">
        <f>DATA!O203</f>
        <v>0</v>
      </c>
      <c r="T213" s="38">
        <f>S213/J213*100</f>
        <v>0</v>
      </c>
      <c r="U213" s="77">
        <f>DATA!P203</f>
        <v>79</v>
      </c>
      <c r="V213" s="38">
        <f>U213/J213*100</f>
        <v>71.818181818181813</v>
      </c>
    </row>
    <row r="214" spans="1:40" s="15" customFormat="1" x14ac:dyDescent="0.25">
      <c r="A214" s="84" t="s">
        <v>94</v>
      </c>
      <c r="B214" s="84" t="s">
        <v>130</v>
      </c>
      <c r="C214" s="159" t="str">
        <f>DATA!C204</f>
        <v>3 (Hereheretue)</v>
      </c>
      <c r="D214" s="84">
        <f>DATA!D204</f>
        <v>49</v>
      </c>
      <c r="E214" s="84">
        <f>DATA!E204</f>
        <v>26</v>
      </c>
      <c r="F214" s="84">
        <f>DATA!F204</f>
        <v>23</v>
      </c>
      <c r="G214" s="104">
        <f>E214/D214*100</f>
        <v>53.061224489795919</v>
      </c>
      <c r="H214" s="84">
        <f>DATA!H204</f>
        <v>0</v>
      </c>
      <c r="I214" s="93">
        <f>DATA!I204</f>
        <v>0</v>
      </c>
      <c r="J214" s="84">
        <f>DATA!J204</f>
        <v>26</v>
      </c>
      <c r="K214" s="15">
        <f>DATA!K204</f>
        <v>0</v>
      </c>
      <c r="L214" s="38">
        <f>K214/J214*100</f>
        <v>0</v>
      </c>
      <c r="M214" s="77">
        <f>DATA!L204</f>
        <v>5</v>
      </c>
      <c r="N214" s="38">
        <f>M214/J214*100</f>
        <v>19.230769230769234</v>
      </c>
      <c r="O214" s="77">
        <f>DATA!M204</f>
        <v>0</v>
      </c>
      <c r="P214" s="38">
        <f>O214/J214*100</f>
        <v>0</v>
      </c>
      <c r="Q214" s="77">
        <f>DATA!N204</f>
        <v>12</v>
      </c>
      <c r="R214" s="38">
        <f>Q214/J214*100</f>
        <v>46.153846153846153</v>
      </c>
      <c r="S214" s="77">
        <f>DATA!O204</f>
        <v>0</v>
      </c>
      <c r="T214" s="38">
        <f>S214/J214*100</f>
        <v>0</v>
      </c>
      <c r="U214" s="77">
        <f>DATA!P204</f>
        <v>9</v>
      </c>
      <c r="V214" s="38">
        <f>U214/J214*100</f>
        <v>34.615384615384613</v>
      </c>
    </row>
    <row r="215" spans="1:40" x14ac:dyDescent="0.25">
      <c r="A215" s="11" t="s">
        <v>94</v>
      </c>
      <c r="B215" s="11" t="s">
        <v>53</v>
      </c>
      <c r="C215" s="26"/>
      <c r="D215" s="59">
        <f>SUM(D216:D217)</f>
        <v>181</v>
      </c>
      <c r="E215" s="59">
        <f>SUM(E216:E217)</f>
        <v>140</v>
      </c>
      <c r="F215" s="59">
        <f t="shared" si="132"/>
        <v>41</v>
      </c>
      <c r="G215" s="13">
        <f>E215/D215*100</f>
        <v>77.348066298342545</v>
      </c>
      <c r="H215" s="59">
        <f t="shared" ref="H215:I215" si="141">SUM(H216:H217)</f>
        <v>0</v>
      </c>
      <c r="I215" s="59">
        <f t="shared" si="141"/>
        <v>0</v>
      </c>
      <c r="J215" s="63">
        <f>SUM(J216:J217)</f>
        <v>140</v>
      </c>
      <c r="K215" s="59">
        <f>SUM(K216:K217)</f>
        <v>7</v>
      </c>
      <c r="L215" s="57">
        <f>K215/$J215*100</f>
        <v>5</v>
      </c>
      <c r="M215" s="59">
        <f>SUM(M216:M217)</f>
        <v>6</v>
      </c>
      <c r="N215" s="57">
        <f>M215/$J215*100</f>
        <v>4.2857142857142856</v>
      </c>
      <c r="O215" s="59">
        <f>SUM(O216:O217)</f>
        <v>0</v>
      </c>
      <c r="P215" s="57">
        <f>O215/$J215*100</f>
        <v>0</v>
      </c>
      <c r="Q215" s="59">
        <f>SUM(Q216:Q217)</f>
        <v>33</v>
      </c>
      <c r="R215" s="57">
        <f>Q215/$J215*100</f>
        <v>23.571428571428569</v>
      </c>
      <c r="S215" s="59">
        <f>SUM(S216:S217)</f>
        <v>0</v>
      </c>
      <c r="T215" s="57">
        <f>S215/$J215*100</f>
        <v>0</v>
      </c>
      <c r="U215" s="59">
        <f>SUM(U216:U217)</f>
        <v>94</v>
      </c>
      <c r="V215" s="57">
        <f>U215/$J215*100</f>
        <v>67.142857142857139</v>
      </c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</row>
    <row r="216" spans="1:40" s="15" customFormat="1" x14ac:dyDescent="0.25">
      <c r="A216" s="84" t="s">
        <v>94</v>
      </c>
      <c r="B216" s="84" t="s">
        <v>131</v>
      </c>
      <c r="C216" s="159" t="str">
        <f>DATA!C205</f>
        <v>1 (Hikueru)</v>
      </c>
      <c r="D216" s="84">
        <f>DATA!D205</f>
        <v>112</v>
      </c>
      <c r="E216" s="84">
        <f>DATA!E205</f>
        <v>90</v>
      </c>
      <c r="F216" s="84">
        <f>DATA!F205</f>
        <v>22</v>
      </c>
      <c r="G216" s="104">
        <f t="shared" ref="G216:G217" si="142">E216/D216*100</f>
        <v>80.357142857142861</v>
      </c>
      <c r="H216" s="84">
        <f>DATA!H205</f>
        <v>0</v>
      </c>
      <c r="I216" s="93">
        <f>DATA!I205</f>
        <v>0</v>
      </c>
      <c r="J216" s="84">
        <f>DATA!J205</f>
        <v>90</v>
      </c>
      <c r="K216" s="15">
        <f>DATA!K205</f>
        <v>7</v>
      </c>
      <c r="L216" s="38">
        <f>K216/J216*100</f>
        <v>7.7777777777777777</v>
      </c>
      <c r="M216" s="77">
        <f>DATA!L205</f>
        <v>4</v>
      </c>
      <c r="N216" s="38">
        <f>M216/J216*100</f>
        <v>4.4444444444444446</v>
      </c>
      <c r="O216" s="77">
        <f>DATA!M205</f>
        <v>0</v>
      </c>
      <c r="P216" s="38">
        <f>O216/J216*100</f>
        <v>0</v>
      </c>
      <c r="Q216" s="77">
        <f>DATA!N205</f>
        <v>15</v>
      </c>
      <c r="R216" s="38">
        <f>Q216/J216*100</f>
        <v>16.666666666666664</v>
      </c>
      <c r="S216" s="77">
        <f>DATA!O205</f>
        <v>0</v>
      </c>
      <c r="T216" s="38">
        <f>S216/J216*100</f>
        <v>0</v>
      </c>
      <c r="U216" s="77">
        <f>DATA!P205</f>
        <v>64</v>
      </c>
      <c r="V216" s="38">
        <f>U216/J216*100</f>
        <v>71.111111111111114</v>
      </c>
    </row>
    <row r="217" spans="1:40" s="15" customFormat="1" x14ac:dyDescent="0.25">
      <c r="A217" s="84" t="s">
        <v>94</v>
      </c>
      <c r="B217" s="84" t="s">
        <v>131</v>
      </c>
      <c r="C217" s="159" t="str">
        <f>DATA!C206</f>
        <v>2 (Marokau)</v>
      </c>
      <c r="D217" s="84">
        <f>DATA!D206</f>
        <v>69</v>
      </c>
      <c r="E217" s="84">
        <f>DATA!E206</f>
        <v>50</v>
      </c>
      <c r="F217" s="84">
        <f>DATA!F206</f>
        <v>19</v>
      </c>
      <c r="G217" s="104">
        <f t="shared" si="142"/>
        <v>72.463768115942031</v>
      </c>
      <c r="H217" s="84">
        <f>DATA!H206</f>
        <v>0</v>
      </c>
      <c r="I217" s="93">
        <f>DATA!I206</f>
        <v>0</v>
      </c>
      <c r="J217" s="84">
        <f>DATA!J206</f>
        <v>50</v>
      </c>
      <c r="K217" s="15">
        <f>DATA!K206</f>
        <v>0</v>
      </c>
      <c r="L217" s="38">
        <f>K217/J217*100</f>
        <v>0</v>
      </c>
      <c r="M217" s="77">
        <f>DATA!L206</f>
        <v>2</v>
      </c>
      <c r="N217" s="38">
        <f>M217/J217*100</f>
        <v>4</v>
      </c>
      <c r="O217" s="77">
        <f>DATA!M206</f>
        <v>0</v>
      </c>
      <c r="P217" s="38">
        <f>O217/J217*100</f>
        <v>0</v>
      </c>
      <c r="Q217" s="77">
        <f>DATA!N206</f>
        <v>18</v>
      </c>
      <c r="R217" s="38">
        <f>Q217/J217*100</f>
        <v>36</v>
      </c>
      <c r="S217" s="77">
        <f>DATA!O206</f>
        <v>0</v>
      </c>
      <c r="T217" s="38">
        <f>S217/J217*100</f>
        <v>0</v>
      </c>
      <c r="U217" s="77">
        <f>DATA!P206</f>
        <v>30</v>
      </c>
      <c r="V217" s="38">
        <f>U217/J217*100</f>
        <v>60</v>
      </c>
    </row>
    <row r="218" spans="1:40" x14ac:dyDescent="0.25">
      <c r="A218" s="11" t="s">
        <v>94</v>
      </c>
      <c r="B218" s="11" t="s">
        <v>54</v>
      </c>
      <c r="C218" s="26"/>
      <c r="D218" s="59">
        <f>SUM(D219:D223)</f>
        <v>1276</v>
      </c>
      <c r="E218" s="59">
        <f>SUM(E219:E223)</f>
        <v>1018</v>
      </c>
      <c r="F218" s="59">
        <f t="shared" si="132"/>
        <v>258</v>
      </c>
      <c r="G218" s="13">
        <f>E218/D218*100</f>
        <v>79.780564263322887</v>
      </c>
      <c r="H218" s="59">
        <f>SUM(H219:H223)</f>
        <v>1</v>
      </c>
      <c r="I218" s="59">
        <f>SUM(I219:I223)</f>
        <v>4</v>
      </c>
      <c r="J218" s="63">
        <f>SUM(J219:J223)</f>
        <v>1013</v>
      </c>
      <c r="K218" s="59">
        <f>SUM(K219:K223)</f>
        <v>3</v>
      </c>
      <c r="L218" s="57">
        <f>K218/$J218*100</f>
        <v>0.29615004935834155</v>
      </c>
      <c r="M218" s="59">
        <f>SUM(M219:M223)</f>
        <v>37</v>
      </c>
      <c r="N218" s="57">
        <f>M218/$J218*100</f>
        <v>3.6525172754195459</v>
      </c>
      <c r="O218" s="59">
        <f>SUM(O219:O223)</f>
        <v>0</v>
      </c>
      <c r="P218" s="57">
        <f>O218/$J218*100</f>
        <v>0</v>
      </c>
      <c r="Q218" s="59">
        <f>SUM(Q219:Q223)</f>
        <v>440</v>
      </c>
      <c r="R218" s="57">
        <f>Q218/$J218*100</f>
        <v>43.435340572556761</v>
      </c>
      <c r="S218" s="59">
        <f>SUM(S219:S223)</f>
        <v>4</v>
      </c>
      <c r="T218" s="57">
        <f>S218/$J218*100</f>
        <v>0.3948667324777887</v>
      </c>
      <c r="U218" s="59">
        <f>SUM(U219:U223)</f>
        <v>529</v>
      </c>
      <c r="V218" s="57">
        <f>U218/$J218*100</f>
        <v>52.221125370187558</v>
      </c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</row>
    <row r="219" spans="1:40" s="15" customFormat="1" x14ac:dyDescent="0.25">
      <c r="A219" s="84" t="s">
        <v>94</v>
      </c>
      <c r="B219" s="84" t="s">
        <v>132</v>
      </c>
      <c r="C219" s="159" t="str">
        <f>DATA!C207</f>
        <v>1 (Makemo)</v>
      </c>
      <c r="D219" s="84">
        <f>DATA!D207</f>
        <v>655</v>
      </c>
      <c r="E219" s="84">
        <f>DATA!E207</f>
        <v>584</v>
      </c>
      <c r="F219" s="84">
        <f>DATA!F207</f>
        <v>71</v>
      </c>
      <c r="G219" s="104">
        <f t="shared" ref="G219:G223" si="143">E219/D219*100</f>
        <v>89.160305343511453</v>
      </c>
      <c r="H219" s="84">
        <f>DATA!H207</f>
        <v>1</v>
      </c>
      <c r="I219" s="93">
        <f>DATA!I207</f>
        <v>2</v>
      </c>
      <c r="J219" s="84">
        <f>DATA!J207</f>
        <v>581</v>
      </c>
      <c r="K219" s="15">
        <f>DATA!K207</f>
        <v>1</v>
      </c>
      <c r="L219" s="38">
        <f>K219/J219*100</f>
        <v>0.17211703958691912</v>
      </c>
      <c r="M219" s="77">
        <f>DATA!L207</f>
        <v>15</v>
      </c>
      <c r="N219" s="38">
        <f>M219/J219*100</f>
        <v>2.5817555938037864</v>
      </c>
      <c r="O219" s="77">
        <f>DATA!M207</f>
        <v>0</v>
      </c>
      <c r="P219" s="38">
        <f>O219/J219*100</f>
        <v>0</v>
      </c>
      <c r="Q219" s="77">
        <f>DATA!N207</f>
        <v>214</v>
      </c>
      <c r="R219" s="38">
        <f>Q219/J219*100</f>
        <v>36.833046471600689</v>
      </c>
      <c r="S219" s="77">
        <f>DATA!O207</f>
        <v>1</v>
      </c>
      <c r="T219" s="38">
        <f>S219/J219*100</f>
        <v>0.17211703958691912</v>
      </c>
      <c r="U219" s="77">
        <f>DATA!P207</f>
        <v>350</v>
      </c>
      <c r="V219" s="38">
        <f>U219/J219*100</f>
        <v>60.24096385542169</v>
      </c>
    </row>
    <row r="220" spans="1:40" s="15" customFormat="1" x14ac:dyDescent="0.25">
      <c r="A220" s="84" t="s">
        <v>94</v>
      </c>
      <c r="B220" s="84" t="s">
        <v>132</v>
      </c>
      <c r="C220" s="159" t="str">
        <f>DATA!C208</f>
        <v>2 (Katiu)</v>
      </c>
      <c r="D220" s="84">
        <f>DATA!D208</f>
        <v>220</v>
      </c>
      <c r="E220" s="84">
        <f>DATA!E208</f>
        <v>159</v>
      </c>
      <c r="F220" s="84">
        <f>DATA!F208</f>
        <v>61</v>
      </c>
      <c r="G220" s="104">
        <f t="shared" si="143"/>
        <v>72.27272727272728</v>
      </c>
      <c r="H220" s="84">
        <f>DATA!H208</f>
        <v>0</v>
      </c>
      <c r="I220" s="93">
        <f>DATA!I208</f>
        <v>0</v>
      </c>
      <c r="J220" s="84">
        <f>DATA!J208</f>
        <v>159</v>
      </c>
      <c r="K220" s="15">
        <f>DATA!K208</f>
        <v>0</v>
      </c>
      <c r="L220" s="38">
        <f>K220/J220*100</f>
        <v>0</v>
      </c>
      <c r="M220" s="77">
        <f>DATA!L208</f>
        <v>13</v>
      </c>
      <c r="N220" s="38">
        <f>M220/J220*100</f>
        <v>8.1761006289308167</v>
      </c>
      <c r="O220" s="77">
        <f>DATA!M208</f>
        <v>0</v>
      </c>
      <c r="P220" s="38">
        <f>O220/J220*100</f>
        <v>0</v>
      </c>
      <c r="Q220" s="77">
        <f>DATA!N208</f>
        <v>58</v>
      </c>
      <c r="R220" s="38">
        <f>Q220/J220*100</f>
        <v>36.477987421383645</v>
      </c>
      <c r="S220" s="77">
        <f>DATA!O208</f>
        <v>0</v>
      </c>
      <c r="T220" s="38">
        <f>S220/J220*100</f>
        <v>0</v>
      </c>
      <c r="U220" s="77">
        <f>DATA!P208</f>
        <v>88</v>
      </c>
      <c r="V220" s="38">
        <f>U220/J220*100</f>
        <v>55.345911949685537</v>
      </c>
    </row>
    <row r="221" spans="1:40" s="15" customFormat="1" x14ac:dyDescent="0.25">
      <c r="A221" s="84" t="s">
        <v>94</v>
      </c>
      <c r="B221" s="84" t="s">
        <v>132</v>
      </c>
      <c r="C221" s="159" t="str">
        <f>DATA!C209</f>
        <v>3 (Taenga)</v>
      </c>
      <c r="D221" s="84">
        <f>DATA!D209</f>
        <v>86</v>
      </c>
      <c r="E221" s="84">
        <f>DATA!E209</f>
        <v>75</v>
      </c>
      <c r="F221" s="84">
        <f>DATA!F209</f>
        <v>11</v>
      </c>
      <c r="G221" s="104">
        <f t="shared" si="143"/>
        <v>87.20930232558139</v>
      </c>
      <c r="H221" s="84">
        <f>DATA!H209</f>
        <v>0</v>
      </c>
      <c r="I221" s="93">
        <f>DATA!I209</f>
        <v>2</v>
      </c>
      <c r="J221" s="84">
        <f>DATA!J209</f>
        <v>73</v>
      </c>
      <c r="K221" s="15">
        <f>DATA!K209</f>
        <v>0</v>
      </c>
      <c r="L221" s="38">
        <f>K221/J221*100</f>
        <v>0</v>
      </c>
      <c r="M221" s="77">
        <f>DATA!L209</f>
        <v>1</v>
      </c>
      <c r="N221" s="38">
        <f>M221/J221*100</f>
        <v>1.3698630136986301</v>
      </c>
      <c r="O221" s="77">
        <f>DATA!M209</f>
        <v>0</v>
      </c>
      <c r="P221" s="38">
        <f>O221/J221*100</f>
        <v>0</v>
      </c>
      <c r="Q221" s="77">
        <f>DATA!N209</f>
        <v>54</v>
      </c>
      <c r="R221" s="38">
        <f>Q221/J221*100</f>
        <v>73.972602739726028</v>
      </c>
      <c r="S221" s="77">
        <f>DATA!O209</f>
        <v>0</v>
      </c>
      <c r="T221" s="38">
        <f>S221/J221*100</f>
        <v>0</v>
      </c>
      <c r="U221" s="77">
        <f>DATA!P209</f>
        <v>18</v>
      </c>
      <c r="V221" s="38">
        <f>U221/J221*100</f>
        <v>24.657534246575342</v>
      </c>
    </row>
    <row r="222" spans="1:40" s="15" customFormat="1" x14ac:dyDescent="0.25">
      <c r="A222" s="84" t="s">
        <v>94</v>
      </c>
      <c r="B222" s="84" t="s">
        <v>132</v>
      </c>
      <c r="C222" s="159" t="str">
        <f>DATA!C210</f>
        <v>4 (Takume)</v>
      </c>
      <c r="D222" s="84">
        <f>DATA!D210</f>
        <v>122</v>
      </c>
      <c r="E222" s="84">
        <f>DATA!E210</f>
        <v>100</v>
      </c>
      <c r="F222" s="84">
        <f>DATA!F210</f>
        <v>22</v>
      </c>
      <c r="G222" s="104">
        <f t="shared" si="143"/>
        <v>81.967213114754102</v>
      </c>
      <c r="H222" s="84">
        <f>DATA!H210</f>
        <v>0</v>
      </c>
      <c r="I222" s="93">
        <f>DATA!I210</f>
        <v>0</v>
      </c>
      <c r="J222" s="84">
        <f>DATA!J210</f>
        <v>100</v>
      </c>
      <c r="K222" s="15">
        <f>DATA!K210</f>
        <v>0</v>
      </c>
      <c r="L222" s="38">
        <f>K222/J222*100</f>
        <v>0</v>
      </c>
      <c r="M222" s="77">
        <f>DATA!L210</f>
        <v>2</v>
      </c>
      <c r="N222" s="38">
        <f>M222/J222*100</f>
        <v>2</v>
      </c>
      <c r="O222" s="77">
        <f>DATA!M210</f>
        <v>0</v>
      </c>
      <c r="P222" s="38">
        <f>O222/J222*100</f>
        <v>0</v>
      </c>
      <c r="Q222" s="77">
        <f>DATA!N210</f>
        <v>43</v>
      </c>
      <c r="R222" s="38">
        <f>Q222/J222*100</f>
        <v>43</v>
      </c>
      <c r="S222" s="77">
        <f>DATA!O210</f>
        <v>0</v>
      </c>
      <c r="T222" s="38">
        <f>S222/J222*100</f>
        <v>0</v>
      </c>
      <c r="U222" s="77">
        <f>DATA!P210</f>
        <v>55</v>
      </c>
      <c r="V222" s="38">
        <f>U222/J222*100</f>
        <v>55.000000000000007</v>
      </c>
    </row>
    <row r="223" spans="1:40" s="15" customFormat="1" x14ac:dyDescent="0.25">
      <c r="A223" s="84" t="s">
        <v>94</v>
      </c>
      <c r="B223" s="84" t="s">
        <v>132</v>
      </c>
      <c r="C223" s="159" t="str">
        <f>DATA!C211</f>
        <v>5 (Raroia)</v>
      </c>
      <c r="D223" s="84">
        <f>DATA!D211</f>
        <v>193</v>
      </c>
      <c r="E223" s="84">
        <f>DATA!E211</f>
        <v>100</v>
      </c>
      <c r="F223" s="84">
        <f>DATA!F211</f>
        <v>93</v>
      </c>
      <c r="G223" s="104">
        <f t="shared" si="143"/>
        <v>51.813471502590666</v>
      </c>
      <c r="H223" s="84">
        <f>DATA!H211</f>
        <v>0</v>
      </c>
      <c r="I223" s="93">
        <f>DATA!I211</f>
        <v>0</v>
      </c>
      <c r="J223" s="84">
        <f>DATA!J211</f>
        <v>100</v>
      </c>
      <c r="K223" s="15">
        <f>DATA!K211</f>
        <v>2</v>
      </c>
      <c r="L223" s="38">
        <f>K223/J223*100</f>
        <v>2</v>
      </c>
      <c r="M223" s="77">
        <f>DATA!L211</f>
        <v>6</v>
      </c>
      <c r="N223" s="38">
        <f>M223/J223*100</f>
        <v>6</v>
      </c>
      <c r="O223" s="77">
        <f>DATA!M211</f>
        <v>0</v>
      </c>
      <c r="P223" s="38">
        <f>O223/J223*100</f>
        <v>0</v>
      </c>
      <c r="Q223" s="77">
        <f>DATA!N211</f>
        <v>71</v>
      </c>
      <c r="R223" s="38">
        <f>Q223/J223*100</f>
        <v>71</v>
      </c>
      <c r="S223" s="77">
        <f>DATA!O211</f>
        <v>3</v>
      </c>
      <c r="T223" s="38">
        <f>S223/J223*100</f>
        <v>3</v>
      </c>
      <c r="U223" s="77">
        <f>DATA!P211</f>
        <v>18</v>
      </c>
      <c r="V223" s="38">
        <f>U223/J223*100</f>
        <v>18</v>
      </c>
    </row>
    <row r="224" spans="1:40" x14ac:dyDescent="0.25">
      <c r="A224" s="11" t="s">
        <v>94</v>
      </c>
      <c r="B224" s="11" t="s">
        <v>55</v>
      </c>
      <c r="C224" s="26"/>
      <c r="D224" s="59">
        <f>SUM(D225:D226)</f>
        <v>270</v>
      </c>
      <c r="E224" s="59">
        <f>SUM(E225:E226)</f>
        <v>177</v>
      </c>
      <c r="F224" s="59">
        <f t="shared" si="132"/>
        <v>93</v>
      </c>
      <c r="G224" s="13">
        <f>E224/D224*100</f>
        <v>65.555555555555557</v>
      </c>
      <c r="H224" s="59">
        <f t="shared" ref="H224:I224" si="144">SUM(H225:H226)</f>
        <v>0</v>
      </c>
      <c r="I224" s="59">
        <f t="shared" si="144"/>
        <v>2</v>
      </c>
      <c r="J224" s="63">
        <f>SUM(J225:J226)</f>
        <v>175</v>
      </c>
      <c r="K224" s="59">
        <f>SUM(K225:K226)</f>
        <v>2</v>
      </c>
      <c r="L224" s="57">
        <f>K224/$J224*100</f>
        <v>1.1428571428571428</v>
      </c>
      <c r="M224" s="59">
        <f>SUM(M225:M226)</f>
        <v>27</v>
      </c>
      <c r="N224" s="57">
        <f>M224/$J224*100</f>
        <v>15.428571428571427</v>
      </c>
      <c r="O224" s="59">
        <f>SUM(O225:O226)</f>
        <v>3</v>
      </c>
      <c r="P224" s="57">
        <f>O224/$J224*100</f>
        <v>1.7142857142857144</v>
      </c>
      <c r="Q224" s="59">
        <f>SUM(Q225:Q226)</f>
        <v>83</v>
      </c>
      <c r="R224" s="57">
        <f>Q224/$J224*100</f>
        <v>47.428571428571431</v>
      </c>
      <c r="S224" s="59">
        <f>SUM(S225:S226)</f>
        <v>0</v>
      </c>
      <c r="T224" s="57">
        <f>S224/$J224*100</f>
        <v>0</v>
      </c>
      <c r="U224" s="59">
        <f>SUM(U225:U226)</f>
        <v>60</v>
      </c>
      <c r="V224" s="57">
        <f>U224/$J224*100</f>
        <v>34.285714285714285</v>
      </c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</row>
    <row r="225" spans="1:40" s="15" customFormat="1" x14ac:dyDescent="0.25">
      <c r="A225" s="84" t="s">
        <v>94</v>
      </c>
      <c r="B225" s="84" t="s">
        <v>133</v>
      </c>
      <c r="C225" s="159" t="str">
        <f>DATA!C212</f>
        <v>1 (Napuka)</v>
      </c>
      <c r="D225" s="84">
        <f>DATA!D212</f>
        <v>213</v>
      </c>
      <c r="E225" s="84">
        <f>DATA!E212</f>
        <v>141</v>
      </c>
      <c r="F225" s="84">
        <f>DATA!F212</f>
        <v>72</v>
      </c>
      <c r="G225" s="104">
        <f t="shared" ref="G225:G226" si="145">E225/D225*100</f>
        <v>66.197183098591552</v>
      </c>
      <c r="H225" s="84">
        <f>DATA!H212</f>
        <v>0</v>
      </c>
      <c r="I225" s="93">
        <f>DATA!I212</f>
        <v>2</v>
      </c>
      <c r="J225" s="84">
        <f>DATA!J212</f>
        <v>139</v>
      </c>
      <c r="K225" s="15">
        <f>DATA!K212</f>
        <v>2</v>
      </c>
      <c r="L225" s="38">
        <f>K225/J225*100</f>
        <v>1.4388489208633095</v>
      </c>
      <c r="M225" s="77">
        <f>DATA!L212</f>
        <v>12</v>
      </c>
      <c r="N225" s="38">
        <f>M225/J225*100</f>
        <v>8.6330935251798557</v>
      </c>
      <c r="O225" s="77">
        <f>DATA!M212</f>
        <v>3</v>
      </c>
      <c r="P225" s="38">
        <f>O225/J225*100</f>
        <v>2.1582733812949639</v>
      </c>
      <c r="Q225" s="77">
        <f>DATA!N212</f>
        <v>62</v>
      </c>
      <c r="R225" s="38">
        <f>Q225/J225*100</f>
        <v>44.60431654676259</v>
      </c>
      <c r="S225" s="77">
        <f>DATA!O212</f>
        <v>0</v>
      </c>
      <c r="T225" s="38">
        <f>S225/J225*100</f>
        <v>0</v>
      </c>
      <c r="U225" s="77">
        <f>DATA!P212</f>
        <v>60</v>
      </c>
      <c r="V225" s="38">
        <f>U225/J225*100</f>
        <v>43.165467625899282</v>
      </c>
    </row>
    <row r="226" spans="1:40" s="15" customFormat="1" x14ac:dyDescent="0.25">
      <c r="A226" s="84" t="s">
        <v>94</v>
      </c>
      <c r="B226" s="84" t="s">
        <v>133</v>
      </c>
      <c r="C226" s="159" t="str">
        <f>DATA!C213</f>
        <v>2 (Tepoto)</v>
      </c>
      <c r="D226" s="84">
        <f>DATA!D213</f>
        <v>57</v>
      </c>
      <c r="E226" s="84">
        <f>DATA!E213</f>
        <v>36</v>
      </c>
      <c r="F226" s="84">
        <f>DATA!F213</f>
        <v>21</v>
      </c>
      <c r="G226" s="104">
        <f t="shared" si="145"/>
        <v>63.157894736842103</v>
      </c>
      <c r="H226" s="84">
        <f>DATA!H213</f>
        <v>0</v>
      </c>
      <c r="I226" s="93">
        <f>DATA!I213</f>
        <v>0</v>
      </c>
      <c r="J226" s="84">
        <f>DATA!J213</f>
        <v>36</v>
      </c>
      <c r="K226" s="15">
        <f>DATA!K213</f>
        <v>0</v>
      </c>
      <c r="L226" s="38">
        <f>K226/J226*100</f>
        <v>0</v>
      </c>
      <c r="M226" s="77">
        <f>DATA!L213</f>
        <v>15</v>
      </c>
      <c r="N226" s="38">
        <f>M226/J226*100</f>
        <v>41.666666666666671</v>
      </c>
      <c r="O226" s="77">
        <f>DATA!M213</f>
        <v>0</v>
      </c>
      <c r="P226" s="38">
        <f>O226/J226*100</f>
        <v>0</v>
      </c>
      <c r="Q226" s="77">
        <f>DATA!N213</f>
        <v>21</v>
      </c>
      <c r="R226" s="38">
        <f>Q226/J226*100</f>
        <v>58.333333333333336</v>
      </c>
      <c r="S226" s="77">
        <f>DATA!O213</f>
        <v>0</v>
      </c>
      <c r="T226" s="38">
        <f>S226/J226*100</f>
        <v>0</v>
      </c>
      <c r="U226" s="77">
        <f>DATA!P213</f>
        <v>0</v>
      </c>
      <c r="V226" s="38">
        <f>U226/J226*100</f>
        <v>0</v>
      </c>
    </row>
    <row r="227" spans="1:40" x14ac:dyDescent="0.25">
      <c r="A227" s="11" t="s">
        <v>94</v>
      </c>
      <c r="B227" s="11" t="s">
        <v>56</v>
      </c>
      <c r="C227" s="26"/>
      <c r="D227" s="59">
        <f>SUM(D228:D230)</f>
        <v>267</v>
      </c>
      <c r="E227" s="59">
        <f>SUM(E228:E230)</f>
        <v>166</v>
      </c>
      <c r="F227" s="59">
        <f t="shared" si="132"/>
        <v>101</v>
      </c>
      <c r="G227" s="13">
        <f>E227/D227*100</f>
        <v>62.172284644194754</v>
      </c>
      <c r="H227" s="59">
        <f>SUM(H228:H230)</f>
        <v>6</v>
      </c>
      <c r="I227" s="59">
        <f>SUM(I228:I230)</f>
        <v>0</v>
      </c>
      <c r="J227" s="63">
        <f>SUM(J228:J230)</f>
        <v>160</v>
      </c>
      <c r="K227" s="59">
        <f>SUM(K228:K230)</f>
        <v>46</v>
      </c>
      <c r="L227" s="57">
        <f>K227/$J227*100</f>
        <v>28.749999999999996</v>
      </c>
      <c r="M227" s="59">
        <f>SUM(M228:M230)</f>
        <v>25</v>
      </c>
      <c r="N227" s="57">
        <f>M227/$J227*100</f>
        <v>15.625</v>
      </c>
      <c r="O227" s="59">
        <f>SUM(O228:O230)</f>
        <v>0</v>
      </c>
      <c r="P227" s="57">
        <f>O227/$J227*100</f>
        <v>0</v>
      </c>
      <c r="Q227" s="59">
        <f>SUM(Q228:Q230)</f>
        <v>34</v>
      </c>
      <c r="R227" s="57">
        <f>Q227/$J227*100</f>
        <v>21.25</v>
      </c>
      <c r="S227" s="59">
        <f>SUM(S228:S230)</f>
        <v>1</v>
      </c>
      <c r="T227" s="57">
        <f>S227/$J227*100</f>
        <v>0.625</v>
      </c>
      <c r="U227" s="59">
        <f>SUM(U228:U230)</f>
        <v>54</v>
      </c>
      <c r="V227" s="57">
        <f>U227/$J227*100</f>
        <v>33.75</v>
      </c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</row>
    <row r="228" spans="1:40" s="15" customFormat="1" x14ac:dyDescent="0.25">
      <c r="A228" s="84" t="s">
        <v>94</v>
      </c>
      <c r="B228" s="84" t="s">
        <v>134</v>
      </c>
      <c r="C228" s="159" t="str">
        <f>DATA!C214</f>
        <v>1 (Nukutavake)</v>
      </c>
      <c r="D228" s="84">
        <f>DATA!D214</f>
        <v>138</v>
      </c>
      <c r="E228" s="84">
        <f>DATA!E214</f>
        <v>86</v>
      </c>
      <c r="F228" s="84">
        <f>DATA!F214</f>
        <v>52</v>
      </c>
      <c r="G228" s="104">
        <f t="shared" ref="G228:G230" si="146">E228/D228*100</f>
        <v>62.318840579710141</v>
      </c>
      <c r="H228" s="84">
        <f>DATA!H214</f>
        <v>5</v>
      </c>
      <c r="I228" s="93">
        <f>DATA!I214</f>
        <v>0</v>
      </c>
      <c r="J228" s="84">
        <f>DATA!J214</f>
        <v>81</v>
      </c>
      <c r="K228" s="15">
        <f>DATA!K214</f>
        <v>35</v>
      </c>
      <c r="L228" s="38">
        <f>K228/J228*100</f>
        <v>43.209876543209873</v>
      </c>
      <c r="M228" s="77">
        <f>DATA!L214</f>
        <v>11</v>
      </c>
      <c r="N228" s="38">
        <f>M228/J228*100</f>
        <v>13.580246913580247</v>
      </c>
      <c r="O228" s="77">
        <f>DATA!M214</f>
        <v>0</v>
      </c>
      <c r="P228" s="38">
        <f>O228/J228*100</f>
        <v>0</v>
      </c>
      <c r="Q228" s="77">
        <f>DATA!N214</f>
        <v>12</v>
      </c>
      <c r="R228" s="38">
        <f>Q228/J228*100</f>
        <v>14.814814814814813</v>
      </c>
      <c r="S228" s="77">
        <f>DATA!O214</f>
        <v>0</v>
      </c>
      <c r="T228" s="38">
        <f>S228/J228*100</f>
        <v>0</v>
      </c>
      <c r="U228" s="77">
        <f>DATA!P214</f>
        <v>23</v>
      </c>
      <c r="V228" s="38">
        <f>U228/J228*100</f>
        <v>28.39506172839506</v>
      </c>
    </row>
    <row r="229" spans="1:40" s="15" customFormat="1" x14ac:dyDescent="0.25">
      <c r="A229" s="84" t="s">
        <v>94</v>
      </c>
      <c r="B229" s="84" t="s">
        <v>134</v>
      </c>
      <c r="C229" s="159" t="str">
        <f>DATA!C215</f>
        <v>2 (Vahitahi)</v>
      </c>
      <c r="D229" s="84">
        <f>DATA!D215</f>
        <v>90</v>
      </c>
      <c r="E229" s="84">
        <f>DATA!E215</f>
        <v>49</v>
      </c>
      <c r="F229" s="84">
        <f>DATA!F215</f>
        <v>41</v>
      </c>
      <c r="G229" s="104">
        <f t="shared" si="146"/>
        <v>54.444444444444443</v>
      </c>
      <c r="H229" s="84">
        <f>DATA!H215</f>
        <v>1</v>
      </c>
      <c r="I229" s="93">
        <f>DATA!I215</f>
        <v>0</v>
      </c>
      <c r="J229" s="84">
        <f>DATA!J215</f>
        <v>48</v>
      </c>
      <c r="K229" s="15">
        <f>DATA!K215</f>
        <v>9</v>
      </c>
      <c r="L229" s="38">
        <f>K229/J229*100</f>
        <v>18.75</v>
      </c>
      <c r="M229" s="77">
        <f>DATA!L215</f>
        <v>1</v>
      </c>
      <c r="N229" s="38">
        <f>M229/J229*100</f>
        <v>2.083333333333333</v>
      </c>
      <c r="O229" s="77">
        <f>DATA!M215</f>
        <v>0</v>
      </c>
      <c r="P229" s="38">
        <f>O229/J229*100</f>
        <v>0</v>
      </c>
      <c r="Q229" s="77">
        <f>DATA!N215</f>
        <v>16</v>
      </c>
      <c r="R229" s="38">
        <f>Q229/J229*100</f>
        <v>33.333333333333329</v>
      </c>
      <c r="S229" s="77">
        <f>DATA!O215</f>
        <v>0</v>
      </c>
      <c r="T229" s="38">
        <f>S229/J229*100</f>
        <v>0</v>
      </c>
      <c r="U229" s="77">
        <f>DATA!P215</f>
        <v>22</v>
      </c>
      <c r="V229" s="38">
        <f>U229/J229*100</f>
        <v>45.833333333333329</v>
      </c>
    </row>
    <row r="230" spans="1:40" s="15" customFormat="1" x14ac:dyDescent="0.25">
      <c r="A230" s="84" t="s">
        <v>94</v>
      </c>
      <c r="B230" s="84" t="s">
        <v>134</v>
      </c>
      <c r="C230" s="159" t="str">
        <f>DATA!C216</f>
        <v>3 (Vairaatea)</v>
      </c>
      <c r="D230" s="84">
        <f>DATA!D216</f>
        <v>39</v>
      </c>
      <c r="E230" s="84">
        <f>DATA!E216</f>
        <v>31</v>
      </c>
      <c r="F230" s="84">
        <f>DATA!F216</f>
        <v>8</v>
      </c>
      <c r="G230" s="104">
        <f t="shared" si="146"/>
        <v>79.487179487179489</v>
      </c>
      <c r="H230" s="84">
        <f>DATA!H216</f>
        <v>0</v>
      </c>
      <c r="I230" s="93">
        <f>DATA!I216</f>
        <v>0</v>
      </c>
      <c r="J230" s="84">
        <f>DATA!J216</f>
        <v>31</v>
      </c>
      <c r="K230" s="15">
        <f>DATA!K216</f>
        <v>2</v>
      </c>
      <c r="L230" s="38">
        <f>K230/J230*100</f>
        <v>6.4516129032258061</v>
      </c>
      <c r="M230" s="77">
        <f>DATA!L216</f>
        <v>13</v>
      </c>
      <c r="N230" s="38">
        <f>M230/J230*100</f>
        <v>41.935483870967744</v>
      </c>
      <c r="O230" s="77">
        <f>DATA!M216</f>
        <v>0</v>
      </c>
      <c r="P230" s="38">
        <f>O230/J230*100</f>
        <v>0</v>
      </c>
      <c r="Q230" s="77">
        <f>DATA!N216</f>
        <v>6</v>
      </c>
      <c r="R230" s="38">
        <f>Q230/J230*100</f>
        <v>19.35483870967742</v>
      </c>
      <c r="S230" s="77">
        <f>DATA!O216</f>
        <v>1</v>
      </c>
      <c r="T230" s="38">
        <f>S230/J230*100</f>
        <v>3.225806451612903</v>
      </c>
      <c r="U230" s="77">
        <f>DATA!P216</f>
        <v>9</v>
      </c>
      <c r="V230" s="38">
        <f>U230/J230*100</f>
        <v>29.032258064516132</v>
      </c>
    </row>
    <row r="231" spans="1:40" x14ac:dyDescent="0.25">
      <c r="A231" s="11" t="s">
        <v>94</v>
      </c>
      <c r="B231" s="11" t="s">
        <v>57</v>
      </c>
      <c r="C231" s="26"/>
      <c r="D231" s="59">
        <f>D232</f>
        <v>149</v>
      </c>
      <c r="E231" s="59">
        <f>SUM(E232)</f>
        <v>120</v>
      </c>
      <c r="F231" s="59">
        <f t="shared" ref="F231:F244" si="147">D231-E231</f>
        <v>29</v>
      </c>
      <c r="G231" s="13">
        <f>E231/D231*100</f>
        <v>80.536912751677846</v>
      </c>
      <c r="H231" s="59">
        <f t="shared" ref="H231:I231" si="148">H232</f>
        <v>0</v>
      </c>
      <c r="I231" s="59">
        <f t="shared" si="148"/>
        <v>0</v>
      </c>
      <c r="J231" s="63">
        <f>J232</f>
        <v>120</v>
      </c>
      <c r="K231" s="59">
        <f>SUM(K232)</f>
        <v>2</v>
      </c>
      <c r="L231" s="57">
        <f>K231/$J231*100</f>
        <v>1.6666666666666667</v>
      </c>
      <c r="M231" s="59">
        <f>SUM(M232)</f>
        <v>14</v>
      </c>
      <c r="N231" s="57">
        <f>M231/$J231*100</f>
        <v>11.666666666666666</v>
      </c>
      <c r="O231" s="59">
        <f>SUM(O232)</f>
        <v>0</v>
      </c>
      <c r="P231" s="57">
        <f>O231/$J231*100</f>
        <v>0</v>
      </c>
      <c r="Q231" s="59">
        <f>SUM(Q232)</f>
        <v>60</v>
      </c>
      <c r="R231" s="57">
        <f>Q231/$J231*100</f>
        <v>50</v>
      </c>
      <c r="S231" s="59">
        <f>SUM(S232)</f>
        <v>0</v>
      </c>
      <c r="T231" s="57">
        <f>S231/$J231*100</f>
        <v>0</v>
      </c>
      <c r="U231" s="59">
        <f>SUM(U232)</f>
        <v>44</v>
      </c>
      <c r="V231" s="57">
        <f>U231/$J231*100</f>
        <v>36.666666666666664</v>
      </c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</row>
    <row r="232" spans="1:40" s="15" customFormat="1" x14ac:dyDescent="0.25">
      <c r="A232" s="84" t="s">
        <v>94</v>
      </c>
      <c r="B232" s="84" t="s">
        <v>135</v>
      </c>
      <c r="C232" s="159">
        <f>DATA!C217</f>
        <v>1</v>
      </c>
      <c r="D232" s="84">
        <f>DATA!D217</f>
        <v>149</v>
      </c>
      <c r="E232" s="84">
        <f>DATA!E217</f>
        <v>120</v>
      </c>
      <c r="F232" s="84">
        <f>DATA!F217</f>
        <v>29</v>
      </c>
      <c r="G232" s="104">
        <f>E232/D232*100</f>
        <v>80.536912751677846</v>
      </c>
      <c r="H232" s="84">
        <f>DATA!H217</f>
        <v>0</v>
      </c>
      <c r="I232" s="93">
        <f>DATA!I217</f>
        <v>0</v>
      </c>
      <c r="J232" s="84">
        <f>DATA!J217</f>
        <v>120</v>
      </c>
      <c r="K232" s="15">
        <f>DATA!K217</f>
        <v>2</v>
      </c>
      <c r="L232" s="38">
        <f>K232/J232*100</f>
        <v>1.6666666666666667</v>
      </c>
      <c r="M232" s="77">
        <f>DATA!L217</f>
        <v>14</v>
      </c>
      <c r="N232" s="38">
        <f>M232/J232*100</f>
        <v>11.666666666666666</v>
      </c>
      <c r="O232" s="77">
        <f>DATA!M217</f>
        <v>0</v>
      </c>
      <c r="P232" s="38">
        <f>O232/J232*100</f>
        <v>0</v>
      </c>
      <c r="Q232" s="77">
        <f>DATA!N217</f>
        <v>60</v>
      </c>
      <c r="R232" s="38">
        <f>Q232/J232*100</f>
        <v>50</v>
      </c>
      <c r="S232" s="77">
        <f>DATA!O217</f>
        <v>0</v>
      </c>
      <c r="T232" s="38">
        <f>S232/J232*100</f>
        <v>0</v>
      </c>
      <c r="U232" s="77">
        <f>DATA!P217</f>
        <v>44</v>
      </c>
      <c r="V232" s="38">
        <f>U232/J232*100</f>
        <v>36.666666666666664</v>
      </c>
    </row>
    <row r="233" spans="1:40" x14ac:dyDescent="0.25">
      <c r="A233" s="11" t="s">
        <v>94</v>
      </c>
      <c r="B233" s="11" t="s">
        <v>58</v>
      </c>
      <c r="C233" s="26"/>
      <c r="D233" s="59">
        <f>SUM(D234:D235)</f>
        <v>504</v>
      </c>
      <c r="E233" s="59">
        <f>SUM(E234:E235)</f>
        <v>347</v>
      </c>
      <c r="F233" s="59">
        <f t="shared" si="147"/>
        <v>157</v>
      </c>
      <c r="G233" s="13">
        <f>E233/D233*100</f>
        <v>68.849206349206355</v>
      </c>
      <c r="H233" s="59">
        <f>SUM(H234:H235)</f>
        <v>3</v>
      </c>
      <c r="I233" s="59">
        <f>SUM(I234:I235)</f>
        <v>3</v>
      </c>
      <c r="J233" s="63">
        <f>SUM(J234:J235)</f>
        <v>341</v>
      </c>
      <c r="K233" s="59">
        <f>SUM(K234:K235)</f>
        <v>18</v>
      </c>
      <c r="L233" s="57">
        <f>K233/$J233*100</f>
        <v>5.2785923753665687</v>
      </c>
      <c r="M233" s="59">
        <f>SUM(M234:M235)</f>
        <v>40</v>
      </c>
      <c r="N233" s="57">
        <f>M233/$J233*100</f>
        <v>11.730205278592376</v>
      </c>
      <c r="O233" s="59">
        <f>SUM(O234:O235)</f>
        <v>2</v>
      </c>
      <c r="P233" s="57">
        <f>O233/$J233*100</f>
        <v>0.5865102639296188</v>
      </c>
      <c r="Q233" s="59">
        <f>SUM(Q234:Q235)</f>
        <v>177</v>
      </c>
      <c r="R233" s="57">
        <f>Q233/$J233*100</f>
        <v>51.906158357771261</v>
      </c>
      <c r="S233" s="59">
        <f>SUM(S234:S235)</f>
        <v>13</v>
      </c>
      <c r="T233" s="57">
        <f>S233/$J233*100</f>
        <v>3.8123167155425222</v>
      </c>
      <c r="U233" s="59">
        <f>SUM(U234:U235)</f>
        <v>91</v>
      </c>
      <c r="V233" s="57">
        <f>U233/$J233*100</f>
        <v>26.686217008797652</v>
      </c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</row>
    <row r="234" spans="1:40" s="15" customFormat="1" x14ac:dyDescent="0.25">
      <c r="A234" s="84" t="s">
        <v>94</v>
      </c>
      <c r="B234" s="84" t="s">
        <v>20</v>
      </c>
      <c r="C234" s="159" t="str">
        <f>DATA!C218</f>
        <v>1 (Reao)</v>
      </c>
      <c r="D234" s="84">
        <f>DATA!D218</f>
        <v>334</v>
      </c>
      <c r="E234" s="84">
        <f>DATA!E218</f>
        <v>221</v>
      </c>
      <c r="F234" s="84">
        <f>DATA!F218</f>
        <v>113</v>
      </c>
      <c r="G234" s="104">
        <f t="shared" ref="G234:G235" si="149">E234/D234*100</f>
        <v>66.167664670658695</v>
      </c>
      <c r="H234" s="84">
        <f>DATA!H218</f>
        <v>1</v>
      </c>
      <c r="I234" s="93">
        <f>DATA!I218</f>
        <v>3</v>
      </c>
      <c r="J234" s="84">
        <f>DATA!J218</f>
        <v>217</v>
      </c>
      <c r="K234" s="15">
        <f>DATA!K218</f>
        <v>2</v>
      </c>
      <c r="L234" s="38">
        <f>K234/J234*100</f>
        <v>0.92165898617511521</v>
      </c>
      <c r="M234" s="77">
        <f>DATA!L218</f>
        <v>25</v>
      </c>
      <c r="N234" s="38">
        <f>M234/J234*100</f>
        <v>11.52073732718894</v>
      </c>
      <c r="O234" s="77">
        <f>DATA!M218</f>
        <v>2</v>
      </c>
      <c r="P234" s="38">
        <f>O234/J234*100</f>
        <v>0.92165898617511521</v>
      </c>
      <c r="Q234" s="77">
        <f>DATA!N218</f>
        <v>122</v>
      </c>
      <c r="R234" s="38">
        <f>Q234/J234*100</f>
        <v>56.221198156682028</v>
      </c>
      <c r="S234" s="77">
        <f>DATA!O218</f>
        <v>13</v>
      </c>
      <c r="T234" s="38">
        <f>S234/J234*100</f>
        <v>5.9907834101382482</v>
      </c>
      <c r="U234" s="77">
        <f>DATA!P218</f>
        <v>53</v>
      </c>
      <c r="V234" s="38">
        <f>U234/J234*100</f>
        <v>24.423963133640552</v>
      </c>
    </row>
    <row r="235" spans="1:40" s="15" customFormat="1" x14ac:dyDescent="0.25">
      <c r="A235" s="84" t="s">
        <v>94</v>
      </c>
      <c r="B235" s="84" t="s">
        <v>20</v>
      </c>
      <c r="C235" s="159" t="str">
        <f>DATA!C219</f>
        <v>2 (Pukarua)</v>
      </c>
      <c r="D235" s="84">
        <f>DATA!D219</f>
        <v>170</v>
      </c>
      <c r="E235" s="84">
        <f>DATA!E219</f>
        <v>126</v>
      </c>
      <c r="F235" s="84">
        <f>DATA!F219</f>
        <v>44</v>
      </c>
      <c r="G235" s="104">
        <f t="shared" si="149"/>
        <v>74.117647058823536</v>
      </c>
      <c r="H235" s="84">
        <f>DATA!H219</f>
        <v>2</v>
      </c>
      <c r="I235" s="93">
        <f>DATA!I219</f>
        <v>0</v>
      </c>
      <c r="J235" s="84">
        <f>DATA!J219</f>
        <v>124</v>
      </c>
      <c r="K235" s="15">
        <f>DATA!K219</f>
        <v>16</v>
      </c>
      <c r="L235" s="38">
        <f>K235/J235*100</f>
        <v>12.903225806451612</v>
      </c>
      <c r="M235" s="77">
        <f>DATA!L219</f>
        <v>15</v>
      </c>
      <c r="N235" s="38">
        <f>M235/J235*100</f>
        <v>12.096774193548388</v>
      </c>
      <c r="O235" s="77">
        <f>DATA!M219</f>
        <v>0</v>
      </c>
      <c r="P235" s="38">
        <f>O235/J235*100</f>
        <v>0</v>
      </c>
      <c r="Q235" s="77">
        <f>DATA!N219</f>
        <v>55</v>
      </c>
      <c r="R235" s="38">
        <f>Q235/J235*100</f>
        <v>44.354838709677416</v>
      </c>
      <c r="S235" s="77">
        <f>DATA!O219</f>
        <v>0</v>
      </c>
      <c r="T235" s="38">
        <f>S235/J235*100</f>
        <v>0</v>
      </c>
      <c r="U235" s="77">
        <f>DATA!P219</f>
        <v>38</v>
      </c>
      <c r="V235" s="38">
        <f>U235/J235*100</f>
        <v>30.64516129032258</v>
      </c>
    </row>
    <row r="236" spans="1:40" x14ac:dyDescent="0.25">
      <c r="A236" s="11" t="s">
        <v>94</v>
      </c>
      <c r="B236" s="11" t="s">
        <v>59</v>
      </c>
      <c r="C236" s="26"/>
      <c r="D236" s="59">
        <f>D237</f>
        <v>211</v>
      </c>
      <c r="E236" s="59">
        <f>E237</f>
        <v>150</v>
      </c>
      <c r="F236" s="59">
        <f t="shared" si="147"/>
        <v>61</v>
      </c>
      <c r="G236" s="13">
        <f>E236/D236*100</f>
        <v>71.090047393364927</v>
      </c>
      <c r="H236" s="59">
        <f t="shared" ref="H236:I236" si="150">H237</f>
        <v>1</v>
      </c>
      <c r="I236" s="59">
        <f t="shared" si="150"/>
        <v>0</v>
      </c>
      <c r="J236" s="63">
        <f>J237</f>
        <v>149</v>
      </c>
      <c r="K236" s="59">
        <f>K237</f>
        <v>105</v>
      </c>
      <c r="L236" s="57">
        <f>K236/$J236*100</f>
        <v>70.469798657718115</v>
      </c>
      <c r="M236" s="59">
        <f>M237</f>
        <v>2</v>
      </c>
      <c r="N236" s="57">
        <f>M236/$J236*100</f>
        <v>1.3422818791946309</v>
      </c>
      <c r="O236" s="59">
        <f>O237</f>
        <v>1</v>
      </c>
      <c r="P236" s="57">
        <f>O236/$J236*100</f>
        <v>0.67114093959731547</v>
      </c>
      <c r="Q236" s="59">
        <f>Q237</f>
        <v>33</v>
      </c>
      <c r="R236" s="57">
        <f>Q236/$J236*100</f>
        <v>22.14765100671141</v>
      </c>
      <c r="S236" s="59">
        <f>S237</f>
        <v>0</v>
      </c>
      <c r="T236" s="57">
        <f>S236/$J236*100</f>
        <v>0</v>
      </c>
      <c r="U236" s="59">
        <f>U237</f>
        <v>8</v>
      </c>
      <c r="V236" s="57">
        <f>U236/$J236*100</f>
        <v>5.3691275167785237</v>
      </c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</row>
    <row r="237" spans="1:40" s="15" customFormat="1" x14ac:dyDescent="0.25">
      <c r="A237" s="84" t="s">
        <v>94</v>
      </c>
      <c r="B237" s="84" t="s">
        <v>21</v>
      </c>
      <c r="C237" s="159">
        <f>DATA!C220</f>
        <v>1</v>
      </c>
      <c r="D237" s="84">
        <f>DATA!D220</f>
        <v>211</v>
      </c>
      <c r="E237" s="84">
        <f>DATA!E220</f>
        <v>150</v>
      </c>
      <c r="F237" s="84">
        <f>DATA!F220</f>
        <v>61</v>
      </c>
      <c r="G237" s="104">
        <f>E237/D237*100</f>
        <v>71.090047393364927</v>
      </c>
      <c r="H237" s="84">
        <f>DATA!H220</f>
        <v>1</v>
      </c>
      <c r="I237" s="93">
        <f>DATA!I220</f>
        <v>0</v>
      </c>
      <c r="J237" s="84">
        <f>DATA!J220</f>
        <v>149</v>
      </c>
      <c r="K237" s="15">
        <f>DATA!K220</f>
        <v>105</v>
      </c>
      <c r="L237" s="38">
        <f>K237/J237*100</f>
        <v>70.469798657718115</v>
      </c>
      <c r="M237" s="77">
        <f>DATA!L220</f>
        <v>2</v>
      </c>
      <c r="N237" s="38">
        <f>M237/J237*100</f>
        <v>1.3422818791946309</v>
      </c>
      <c r="O237" s="77">
        <f>DATA!M220</f>
        <v>1</v>
      </c>
      <c r="P237" s="38">
        <f>O237/J237*100</f>
        <v>0.67114093959731547</v>
      </c>
      <c r="Q237" s="77">
        <f>DATA!N220</f>
        <v>33</v>
      </c>
      <c r="R237" s="38">
        <f>Q237/J237*100</f>
        <v>22.14765100671141</v>
      </c>
      <c r="S237" s="77">
        <f>DATA!O220</f>
        <v>0</v>
      </c>
      <c r="T237" s="38">
        <f>S237/J237*100</f>
        <v>0</v>
      </c>
      <c r="U237" s="77">
        <f>DATA!P220</f>
        <v>8</v>
      </c>
      <c r="V237" s="38">
        <f>U237/J237*100</f>
        <v>5.3691275167785237</v>
      </c>
    </row>
    <row r="238" spans="1:40" x14ac:dyDescent="0.25">
      <c r="A238" s="11" t="s">
        <v>94</v>
      </c>
      <c r="B238" s="11" t="s">
        <v>60</v>
      </c>
      <c r="C238" s="26"/>
      <c r="D238" s="59">
        <f>SUM(D239:D240)</f>
        <v>237</v>
      </c>
      <c r="E238" s="59">
        <f>SUM(E239:E240)</f>
        <v>157</v>
      </c>
      <c r="F238" s="59">
        <f t="shared" si="147"/>
        <v>80</v>
      </c>
      <c r="G238" s="13">
        <f>E238/D238*100</f>
        <v>66.244725738396625</v>
      </c>
      <c r="H238" s="59">
        <f>SUM(H239:H240)</f>
        <v>0</v>
      </c>
      <c r="I238" s="59">
        <f>SUM(I239:I240)</f>
        <v>1</v>
      </c>
      <c r="J238" s="63">
        <f>SUM(J239:J240)</f>
        <v>156</v>
      </c>
      <c r="K238" s="59">
        <f>SUM(K239:K240)</f>
        <v>3</v>
      </c>
      <c r="L238" s="57">
        <f>K238/$J238*100</f>
        <v>1.9230769230769231</v>
      </c>
      <c r="M238" s="59">
        <f>SUM(M239:M240)</f>
        <v>47</v>
      </c>
      <c r="N238" s="57">
        <f>M238/$J238*100</f>
        <v>30.128205128205128</v>
      </c>
      <c r="O238" s="59">
        <f>SUM(O239:O240)</f>
        <v>1</v>
      </c>
      <c r="P238" s="57">
        <f>O238/$J238*100</f>
        <v>0.64102564102564097</v>
      </c>
      <c r="Q238" s="59">
        <f>SUM(Q239:Q240)</f>
        <v>31</v>
      </c>
      <c r="R238" s="57">
        <f>Q238/$J238*100</f>
        <v>19.871794871794872</v>
      </c>
      <c r="S238" s="59">
        <f>SUM(S239:S240)</f>
        <v>0</v>
      </c>
      <c r="T238" s="57">
        <f>S238/$J238*100</f>
        <v>0</v>
      </c>
      <c r="U238" s="59">
        <f>SUM(U239:U240)</f>
        <v>74</v>
      </c>
      <c r="V238" s="57">
        <f>U238/$J238*100</f>
        <v>47.435897435897431</v>
      </c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</row>
    <row r="239" spans="1:40" s="15" customFormat="1" x14ac:dyDescent="0.25">
      <c r="A239" s="84" t="s">
        <v>94</v>
      </c>
      <c r="B239" s="84" t="s">
        <v>22</v>
      </c>
      <c r="C239" s="159" t="str">
        <f>DATA!C221</f>
        <v>1 (Tureia)</v>
      </c>
      <c r="D239" s="84">
        <f>DATA!D221</f>
        <v>194</v>
      </c>
      <c r="E239" s="84">
        <f>DATA!E221</f>
        <v>128</v>
      </c>
      <c r="F239" s="84">
        <f>DATA!F221</f>
        <v>66</v>
      </c>
      <c r="G239" s="104">
        <f t="shared" ref="G239:G240" si="151">E239/D239*100</f>
        <v>65.979381443298962</v>
      </c>
      <c r="H239" s="84">
        <f>DATA!H221</f>
        <v>0</v>
      </c>
      <c r="I239" s="93">
        <f>DATA!I221</f>
        <v>1</v>
      </c>
      <c r="J239" s="84">
        <f>DATA!J221</f>
        <v>127</v>
      </c>
      <c r="K239" s="15">
        <f>DATA!K221</f>
        <v>3</v>
      </c>
      <c r="L239" s="38">
        <f>K239/J239*100</f>
        <v>2.3622047244094486</v>
      </c>
      <c r="M239" s="77">
        <f>DATA!L221</f>
        <v>32</v>
      </c>
      <c r="N239" s="38">
        <f>M239/J239*100</f>
        <v>25.196850393700785</v>
      </c>
      <c r="O239" s="77">
        <f>DATA!M221</f>
        <v>1</v>
      </c>
      <c r="P239" s="38">
        <f>O239/J239*100</f>
        <v>0.78740157480314954</v>
      </c>
      <c r="Q239" s="77">
        <f>DATA!N221</f>
        <v>28</v>
      </c>
      <c r="R239" s="38">
        <f>Q239/J239*100</f>
        <v>22.047244094488189</v>
      </c>
      <c r="S239" s="77">
        <f>DATA!O221</f>
        <v>0</v>
      </c>
      <c r="T239" s="38">
        <f>S239/J239*100</f>
        <v>0</v>
      </c>
      <c r="U239" s="77">
        <f>DATA!P221</f>
        <v>63</v>
      </c>
      <c r="V239" s="38">
        <f>U239/J239*100</f>
        <v>49.606299212598429</v>
      </c>
    </row>
    <row r="240" spans="1:40" s="15" customFormat="1" x14ac:dyDescent="0.25">
      <c r="A240" s="93" t="s">
        <v>94</v>
      </c>
      <c r="B240" s="93" t="s">
        <v>22</v>
      </c>
      <c r="C240" s="159" t="str">
        <f>DATA!C222</f>
        <v>2 (Tematangi)</v>
      </c>
      <c r="D240" s="84">
        <f>DATA!D222</f>
        <v>43</v>
      </c>
      <c r="E240" s="84">
        <f>DATA!E222</f>
        <v>29</v>
      </c>
      <c r="F240" s="84">
        <f>DATA!F222</f>
        <v>14</v>
      </c>
      <c r="G240" s="104">
        <f t="shared" si="151"/>
        <v>67.441860465116278</v>
      </c>
      <c r="H240" s="84">
        <f>DATA!H222</f>
        <v>0</v>
      </c>
      <c r="I240" s="93">
        <f>DATA!I222</f>
        <v>0</v>
      </c>
      <c r="J240" s="84">
        <f>DATA!J222</f>
        <v>29</v>
      </c>
      <c r="K240" s="15">
        <f>DATA!K222</f>
        <v>0</v>
      </c>
      <c r="L240" s="38">
        <f>K240/J240*100</f>
        <v>0</v>
      </c>
      <c r="M240" s="77">
        <f>DATA!L222</f>
        <v>15</v>
      </c>
      <c r="N240" s="38">
        <f>M240/J240*100</f>
        <v>51.724137931034484</v>
      </c>
      <c r="O240" s="77">
        <f>DATA!M222</f>
        <v>0</v>
      </c>
      <c r="P240" s="38">
        <f>O240/J240*100</f>
        <v>0</v>
      </c>
      <c r="Q240" s="77">
        <f>DATA!N222</f>
        <v>3</v>
      </c>
      <c r="R240" s="38">
        <f>Q240/J240*100</f>
        <v>10.344827586206897</v>
      </c>
      <c r="S240" s="77">
        <f>DATA!O222</f>
        <v>0</v>
      </c>
      <c r="T240" s="38">
        <f>S240/J240*100</f>
        <v>0</v>
      </c>
      <c r="U240" s="77">
        <f>DATA!P222</f>
        <v>11</v>
      </c>
      <c r="V240" s="38">
        <f>U240/J240*100</f>
        <v>37.931034482758619</v>
      </c>
    </row>
    <row r="241" spans="1:40" x14ac:dyDescent="0.25">
      <c r="A241" s="11" t="s">
        <v>95</v>
      </c>
      <c r="B241" s="11" t="s">
        <v>61</v>
      </c>
      <c r="C241" s="26"/>
      <c r="D241" s="59">
        <f>SUM(D242:D243)</f>
        <v>494</v>
      </c>
      <c r="E241" s="59">
        <f>SUM(E242:E243)</f>
        <v>384</v>
      </c>
      <c r="F241" s="59">
        <f>D241-E241</f>
        <v>110</v>
      </c>
      <c r="G241" s="13">
        <f>E241/D241*100</f>
        <v>77.732793522267201</v>
      </c>
      <c r="H241" s="59">
        <f t="shared" ref="H241" si="152">SUM(H242:H243)</f>
        <v>0</v>
      </c>
      <c r="I241" s="59">
        <f>SUM(I242:I243)</f>
        <v>4</v>
      </c>
      <c r="J241" s="63">
        <f>SUM(J242:J243)</f>
        <v>380</v>
      </c>
      <c r="K241" s="59">
        <f>SUM(K242:K243)</f>
        <v>2</v>
      </c>
      <c r="L241" s="57">
        <f>K241/$J241*100</f>
        <v>0.52631578947368418</v>
      </c>
      <c r="M241" s="59">
        <f>SUM(M242:M243)</f>
        <v>40</v>
      </c>
      <c r="N241" s="57">
        <f>M241/$J241*100</f>
        <v>10.526315789473683</v>
      </c>
      <c r="O241" s="59">
        <f>SUM(O242:O243)</f>
        <v>2</v>
      </c>
      <c r="P241" s="57">
        <f>O241/$J241*100</f>
        <v>0.52631578947368418</v>
      </c>
      <c r="Q241" s="59">
        <f>SUM(Q242:Q243)</f>
        <v>154</v>
      </c>
      <c r="R241" s="57">
        <f>Q241/$J241*100</f>
        <v>40.526315789473685</v>
      </c>
      <c r="S241" s="59">
        <f>SUM(S242:S243)</f>
        <v>2</v>
      </c>
      <c r="T241" s="57">
        <f>S241/$J241*100</f>
        <v>0.52631578947368418</v>
      </c>
      <c r="U241" s="59">
        <f>SUM(U242:U243)</f>
        <v>180</v>
      </c>
      <c r="V241" s="57">
        <f>U241/$J241*100</f>
        <v>47.368421052631575</v>
      </c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</row>
    <row r="242" spans="1:40" s="15" customFormat="1" x14ac:dyDescent="0.25">
      <c r="A242" s="84" t="s">
        <v>95</v>
      </c>
      <c r="B242" s="84" t="s">
        <v>23</v>
      </c>
      <c r="C242" s="159" t="str">
        <f>DATA!C172</f>
        <v>1 (Omoa)</v>
      </c>
      <c r="D242" s="84">
        <f>DATA!D172</f>
        <v>277</v>
      </c>
      <c r="E242" s="84">
        <f>DATA!E172</f>
        <v>220</v>
      </c>
      <c r="F242" s="84">
        <f>DATA!F172</f>
        <v>57</v>
      </c>
      <c r="G242" s="104">
        <f t="shared" ref="G242:G243" si="153">E242/D242*100</f>
        <v>79.422382671480136</v>
      </c>
      <c r="H242" s="84">
        <f>DATA!H172</f>
        <v>0</v>
      </c>
      <c r="I242" s="93">
        <f>DATA!I172</f>
        <v>2</v>
      </c>
      <c r="J242" s="84">
        <f>DATA!J172</f>
        <v>218</v>
      </c>
      <c r="K242" s="15">
        <f>DATA!K172</f>
        <v>2</v>
      </c>
      <c r="L242" s="38">
        <f>K242/J242*100</f>
        <v>0.91743119266055051</v>
      </c>
      <c r="M242" s="77">
        <f>DATA!L172</f>
        <v>13</v>
      </c>
      <c r="N242" s="38">
        <f>M242/J242*100</f>
        <v>5.9633027522935782</v>
      </c>
      <c r="O242" s="77">
        <f>DATA!M172</f>
        <v>2</v>
      </c>
      <c r="P242" s="38">
        <f>O242/J242*100</f>
        <v>0.91743119266055051</v>
      </c>
      <c r="Q242" s="77">
        <f>DATA!N172</f>
        <v>80</v>
      </c>
      <c r="R242" s="38">
        <f>Q242/J242*100</f>
        <v>36.697247706422019</v>
      </c>
      <c r="S242" s="77">
        <f>DATA!O172</f>
        <v>2</v>
      </c>
      <c r="T242" s="38">
        <f>S242/J242*100</f>
        <v>0.91743119266055051</v>
      </c>
      <c r="U242" s="77">
        <f>DATA!P172</f>
        <v>119</v>
      </c>
      <c r="V242" s="38">
        <f>U242/J242*100</f>
        <v>54.587155963302749</v>
      </c>
    </row>
    <row r="243" spans="1:40" s="15" customFormat="1" x14ac:dyDescent="0.25">
      <c r="A243" s="84" t="s">
        <v>95</v>
      </c>
      <c r="B243" s="84" t="s">
        <v>23</v>
      </c>
      <c r="C243" s="159" t="str">
        <f>DATA!C173</f>
        <v>2 (Hanavave)</v>
      </c>
      <c r="D243" s="84">
        <f>DATA!D173</f>
        <v>217</v>
      </c>
      <c r="E243" s="84">
        <f>DATA!E173</f>
        <v>164</v>
      </c>
      <c r="F243" s="84">
        <f>DATA!F173</f>
        <v>53</v>
      </c>
      <c r="G243" s="104">
        <f t="shared" si="153"/>
        <v>75.576036866359445</v>
      </c>
      <c r="H243" s="84">
        <f>DATA!H173</f>
        <v>0</v>
      </c>
      <c r="I243" s="93">
        <f>DATA!I173</f>
        <v>2</v>
      </c>
      <c r="J243" s="84">
        <f>DATA!J173</f>
        <v>162</v>
      </c>
      <c r="K243" s="15">
        <f>DATA!K173</f>
        <v>0</v>
      </c>
      <c r="L243" s="38">
        <f>K243/J243*100</f>
        <v>0</v>
      </c>
      <c r="M243" s="77">
        <f>DATA!L173</f>
        <v>27</v>
      </c>
      <c r="N243" s="38">
        <f>M243/J243*100</f>
        <v>16.666666666666664</v>
      </c>
      <c r="O243" s="77">
        <f>DATA!M173</f>
        <v>0</v>
      </c>
      <c r="P243" s="38">
        <f>O243/J243*100</f>
        <v>0</v>
      </c>
      <c r="Q243" s="77">
        <f>DATA!N173</f>
        <v>74</v>
      </c>
      <c r="R243" s="38">
        <f>Q243/J243*100</f>
        <v>45.679012345679013</v>
      </c>
      <c r="S243" s="77">
        <f>DATA!O173</f>
        <v>0</v>
      </c>
      <c r="T243" s="38">
        <f>S243/J243*100</f>
        <v>0</v>
      </c>
      <c r="U243" s="77">
        <f>DATA!P173</f>
        <v>61</v>
      </c>
      <c r="V243" s="38">
        <f>U243/J243*100</f>
        <v>37.654320987654323</v>
      </c>
    </row>
    <row r="244" spans="1:40" x14ac:dyDescent="0.25">
      <c r="A244" s="11" t="s">
        <v>95</v>
      </c>
      <c r="B244" s="11" t="s">
        <v>62</v>
      </c>
      <c r="C244" s="26"/>
      <c r="D244" s="59">
        <f>SUM(D245:D250)</f>
        <v>1936</v>
      </c>
      <c r="E244" s="59">
        <f>SUM(E245:E250)</f>
        <v>1485</v>
      </c>
      <c r="F244" s="59">
        <f t="shared" si="147"/>
        <v>451</v>
      </c>
      <c r="G244" s="13">
        <f>E244/D244*100</f>
        <v>76.704545454545453</v>
      </c>
      <c r="H244" s="59">
        <f>SUM(H245:H250)</f>
        <v>10</v>
      </c>
      <c r="I244" s="59">
        <f>SUM(I245:I250)</f>
        <v>7</v>
      </c>
      <c r="J244" s="63">
        <f>SUM(J245:J250)</f>
        <v>1468</v>
      </c>
      <c r="K244" s="59">
        <f>SUM(K245:K250)</f>
        <v>11</v>
      </c>
      <c r="L244" s="57">
        <f>K244/$J244*100</f>
        <v>0.74931880108991822</v>
      </c>
      <c r="M244" s="59">
        <f>SUM(M245:M250)</f>
        <v>54</v>
      </c>
      <c r="N244" s="57">
        <f>M244/$J244*100</f>
        <v>3.6784741144414173</v>
      </c>
      <c r="O244" s="59">
        <f>SUM(O245:O250)</f>
        <v>17</v>
      </c>
      <c r="P244" s="57">
        <f>O244/$J244*100</f>
        <v>1.1580381471389645</v>
      </c>
      <c r="Q244" s="59">
        <f>SUM(Q245:Q250)</f>
        <v>649</v>
      </c>
      <c r="R244" s="57">
        <f>Q244/$J244*100</f>
        <v>44.209809264305179</v>
      </c>
      <c r="S244" s="59">
        <f>SUM(S245:S250)</f>
        <v>4</v>
      </c>
      <c r="T244" s="57">
        <f>S244/$J244*100</f>
        <v>0.27247956403269752</v>
      </c>
      <c r="U244" s="59">
        <f>SUM(U245:U250)</f>
        <v>733</v>
      </c>
      <c r="V244" s="57">
        <f>U244/$J244*100</f>
        <v>49.931880108991827</v>
      </c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</row>
    <row r="245" spans="1:40" s="15" customFormat="1" x14ac:dyDescent="0.25">
      <c r="A245" s="84" t="s">
        <v>95</v>
      </c>
      <c r="B245" s="84" t="s">
        <v>24</v>
      </c>
      <c r="C245" s="159" t="str">
        <f>DATA!C174</f>
        <v>1 (Atuona)</v>
      </c>
      <c r="D245" s="84">
        <f>DATA!D174</f>
        <v>1240</v>
      </c>
      <c r="E245" s="84">
        <f>DATA!E174</f>
        <v>928</v>
      </c>
      <c r="F245" s="84">
        <f>DATA!F174</f>
        <v>312</v>
      </c>
      <c r="G245" s="104">
        <f t="shared" ref="G245:G250" si="154">E245/D245*100</f>
        <v>74.838709677419359</v>
      </c>
      <c r="H245" s="84">
        <f>DATA!H174</f>
        <v>10</v>
      </c>
      <c r="I245" s="93">
        <f>DATA!I174</f>
        <v>0</v>
      </c>
      <c r="J245" s="84">
        <f>DATA!J174</f>
        <v>918</v>
      </c>
      <c r="K245" s="15">
        <f>DATA!K174</f>
        <v>5</v>
      </c>
      <c r="L245" s="38">
        <f t="shared" ref="L245:L250" si="155">K245/J245*100</f>
        <v>0.54466230936819171</v>
      </c>
      <c r="M245" s="77">
        <f>DATA!L174</f>
        <v>26</v>
      </c>
      <c r="N245" s="38">
        <f t="shared" ref="N245:N250" si="156">M245/J245*100</f>
        <v>2.8322440087145968</v>
      </c>
      <c r="O245" s="77">
        <f>DATA!M174</f>
        <v>6</v>
      </c>
      <c r="P245" s="38">
        <f t="shared" ref="P245:P250" si="157">O245/J245*100</f>
        <v>0.65359477124183007</v>
      </c>
      <c r="Q245" s="77">
        <f>DATA!N174</f>
        <v>390</v>
      </c>
      <c r="R245" s="38">
        <f t="shared" ref="R245:R250" si="158">Q245/J245*100</f>
        <v>42.483660130718953</v>
      </c>
      <c r="S245" s="77">
        <f>DATA!O174</f>
        <v>3</v>
      </c>
      <c r="T245" s="38">
        <f t="shared" ref="T245:T250" si="159">S245/J245*100</f>
        <v>0.32679738562091504</v>
      </c>
      <c r="U245" s="77">
        <f>DATA!P174</f>
        <v>488</v>
      </c>
      <c r="V245" s="38">
        <f t="shared" ref="V245:V250" si="160">U245/J245*100</f>
        <v>53.159041394335517</v>
      </c>
    </row>
    <row r="246" spans="1:40" s="15" customFormat="1" x14ac:dyDescent="0.25">
      <c r="A246" s="84" t="s">
        <v>95</v>
      </c>
      <c r="B246" s="84" t="s">
        <v>24</v>
      </c>
      <c r="C246" s="159" t="str">
        <f>DATA!C175</f>
        <v>2 (Hanaiapa)</v>
      </c>
      <c r="D246" s="84">
        <f>DATA!D175</f>
        <v>127</v>
      </c>
      <c r="E246" s="84">
        <f>DATA!E175</f>
        <v>103</v>
      </c>
      <c r="F246" s="84">
        <f>DATA!F175</f>
        <v>24</v>
      </c>
      <c r="G246" s="104">
        <f t="shared" si="154"/>
        <v>81.102362204724415</v>
      </c>
      <c r="H246" s="84">
        <f>DATA!H175</f>
        <v>0</v>
      </c>
      <c r="I246" s="93">
        <f>DATA!I175</f>
        <v>2</v>
      </c>
      <c r="J246" s="84">
        <f>DATA!J175</f>
        <v>101</v>
      </c>
      <c r="K246" s="15">
        <f>DATA!K175</f>
        <v>0</v>
      </c>
      <c r="L246" s="38">
        <f t="shared" si="155"/>
        <v>0</v>
      </c>
      <c r="M246" s="77">
        <f>DATA!L175</f>
        <v>3</v>
      </c>
      <c r="N246" s="38">
        <f t="shared" si="156"/>
        <v>2.9702970297029703</v>
      </c>
      <c r="O246" s="77">
        <f>DATA!M175</f>
        <v>2</v>
      </c>
      <c r="P246" s="38">
        <f t="shared" si="157"/>
        <v>1.9801980198019802</v>
      </c>
      <c r="Q246" s="77">
        <f>DATA!N175</f>
        <v>51</v>
      </c>
      <c r="R246" s="38">
        <f t="shared" si="158"/>
        <v>50.495049504950494</v>
      </c>
      <c r="S246" s="77">
        <f>DATA!O175</f>
        <v>1</v>
      </c>
      <c r="T246" s="38">
        <f t="shared" si="159"/>
        <v>0.99009900990099009</v>
      </c>
      <c r="U246" s="77">
        <f>DATA!P175</f>
        <v>44</v>
      </c>
      <c r="V246" s="38">
        <f t="shared" si="160"/>
        <v>43.564356435643568</v>
      </c>
    </row>
    <row r="247" spans="1:40" s="15" customFormat="1" x14ac:dyDescent="0.25">
      <c r="A247" s="84" t="s">
        <v>95</v>
      </c>
      <c r="B247" s="84" t="s">
        <v>24</v>
      </c>
      <c r="C247" s="159" t="str">
        <f>DATA!C176</f>
        <v>3 (Puamau)</v>
      </c>
      <c r="D247" s="84">
        <f>DATA!D176</f>
        <v>183</v>
      </c>
      <c r="E247" s="84">
        <f>DATA!E176</f>
        <v>137</v>
      </c>
      <c r="F247" s="84">
        <f>DATA!F176</f>
        <v>46</v>
      </c>
      <c r="G247" s="104">
        <f t="shared" si="154"/>
        <v>74.863387978142086</v>
      </c>
      <c r="H247" s="84">
        <f>DATA!H176</f>
        <v>0</v>
      </c>
      <c r="I247" s="93">
        <f>DATA!I176</f>
        <v>0</v>
      </c>
      <c r="J247" s="84">
        <f>DATA!J176</f>
        <v>137</v>
      </c>
      <c r="K247" s="15">
        <f>DATA!K176</f>
        <v>4</v>
      </c>
      <c r="L247" s="38">
        <f t="shared" si="155"/>
        <v>2.9197080291970803</v>
      </c>
      <c r="M247" s="77">
        <f>DATA!L176</f>
        <v>9</v>
      </c>
      <c r="N247" s="38">
        <f t="shared" si="156"/>
        <v>6.5693430656934311</v>
      </c>
      <c r="O247" s="77">
        <f>DATA!M176</f>
        <v>0</v>
      </c>
      <c r="P247" s="38">
        <f t="shared" si="157"/>
        <v>0</v>
      </c>
      <c r="Q247" s="77">
        <f>DATA!N176</f>
        <v>67</v>
      </c>
      <c r="R247" s="38">
        <f t="shared" si="158"/>
        <v>48.9051094890511</v>
      </c>
      <c r="S247" s="77">
        <f>DATA!O176</f>
        <v>0</v>
      </c>
      <c r="T247" s="38">
        <f t="shared" si="159"/>
        <v>0</v>
      </c>
      <c r="U247" s="77">
        <f>DATA!P176</f>
        <v>57</v>
      </c>
      <c r="V247" s="38">
        <f t="shared" si="160"/>
        <v>41.605839416058394</v>
      </c>
    </row>
    <row r="248" spans="1:40" s="15" customFormat="1" x14ac:dyDescent="0.25">
      <c r="A248" s="84" t="s">
        <v>95</v>
      </c>
      <c r="B248" s="84" t="s">
        <v>24</v>
      </c>
      <c r="C248" s="159" t="str">
        <f>DATA!C177</f>
        <v>4 (Hanapaaoa)</v>
      </c>
      <c r="D248" s="84">
        <f>DATA!D177</f>
        <v>53</v>
      </c>
      <c r="E248" s="84">
        <f>DATA!E177</f>
        <v>45</v>
      </c>
      <c r="F248" s="84">
        <f>DATA!F177</f>
        <v>8</v>
      </c>
      <c r="G248" s="104">
        <f t="shared" si="154"/>
        <v>84.905660377358487</v>
      </c>
      <c r="H248" s="84">
        <f>DATA!H177</f>
        <v>0</v>
      </c>
      <c r="I248" s="93">
        <f>DATA!I177</f>
        <v>0</v>
      </c>
      <c r="J248" s="84">
        <f>DATA!J177</f>
        <v>45</v>
      </c>
      <c r="K248" s="15">
        <f>DATA!K177</f>
        <v>1</v>
      </c>
      <c r="L248" s="38">
        <f t="shared" si="155"/>
        <v>2.2222222222222223</v>
      </c>
      <c r="M248" s="77">
        <f>DATA!L177</f>
        <v>0</v>
      </c>
      <c r="N248" s="38">
        <f t="shared" si="156"/>
        <v>0</v>
      </c>
      <c r="O248" s="77">
        <f>DATA!M177</f>
        <v>3</v>
      </c>
      <c r="P248" s="38">
        <f t="shared" si="157"/>
        <v>6.666666666666667</v>
      </c>
      <c r="Q248" s="77">
        <f>DATA!N177</f>
        <v>10</v>
      </c>
      <c r="R248" s="38">
        <f t="shared" si="158"/>
        <v>22.222222222222221</v>
      </c>
      <c r="S248" s="77">
        <f>DATA!O177</f>
        <v>0</v>
      </c>
      <c r="T248" s="38">
        <f t="shared" si="159"/>
        <v>0</v>
      </c>
      <c r="U248" s="77">
        <f>DATA!P177</f>
        <v>31</v>
      </c>
      <c r="V248" s="38">
        <f t="shared" si="160"/>
        <v>68.888888888888886</v>
      </c>
    </row>
    <row r="249" spans="1:40" s="15" customFormat="1" x14ac:dyDescent="0.25">
      <c r="A249" s="84" t="s">
        <v>95</v>
      </c>
      <c r="B249" s="84" t="s">
        <v>24</v>
      </c>
      <c r="C249" s="159" t="str">
        <f>DATA!C178</f>
        <v>5 (Taaoa)</v>
      </c>
      <c r="D249" s="84">
        <f>DATA!D178</f>
        <v>266</v>
      </c>
      <c r="E249" s="84">
        <f>DATA!E178</f>
        <v>216</v>
      </c>
      <c r="F249" s="84">
        <f>DATA!F178</f>
        <v>50</v>
      </c>
      <c r="G249" s="104">
        <f t="shared" si="154"/>
        <v>81.203007518796994</v>
      </c>
      <c r="H249" s="84">
        <f>DATA!H178</f>
        <v>0</v>
      </c>
      <c r="I249" s="93">
        <f>DATA!I178</f>
        <v>5</v>
      </c>
      <c r="J249" s="84">
        <f>DATA!J178</f>
        <v>211</v>
      </c>
      <c r="K249" s="15">
        <f>DATA!K178</f>
        <v>1</v>
      </c>
      <c r="L249" s="38">
        <f t="shared" si="155"/>
        <v>0.47393364928909953</v>
      </c>
      <c r="M249" s="77">
        <f>DATA!L178</f>
        <v>12</v>
      </c>
      <c r="N249" s="38">
        <f t="shared" si="156"/>
        <v>5.6872037914691944</v>
      </c>
      <c r="O249" s="77">
        <f>DATA!M178</f>
        <v>6</v>
      </c>
      <c r="P249" s="38">
        <f t="shared" si="157"/>
        <v>2.8436018957345972</v>
      </c>
      <c r="Q249" s="77">
        <f>DATA!N178</f>
        <v>104</v>
      </c>
      <c r="R249" s="38">
        <f t="shared" si="158"/>
        <v>49.289099526066352</v>
      </c>
      <c r="S249" s="77">
        <f>DATA!O178</f>
        <v>0</v>
      </c>
      <c r="T249" s="38">
        <f t="shared" si="159"/>
        <v>0</v>
      </c>
      <c r="U249" s="77">
        <f>DATA!P178</f>
        <v>88</v>
      </c>
      <c r="V249" s="38">
        <f t="shared" si="160"/>
        <v>41.706161137440759</v>
      </c>
    </row>
    <row r="250" spans="1:40" s="15" customFormat="1" x14ac:dyDescent="0.25">
      <c r="A250" s="84" t="s">
        <v>95</v>
      </c>
      <c r="B250" s="84" t="s">
        <v>24</v>
      </c>
      <c r="C250" s="159" t="str">
        <f>DATA!C179</f>
        <v>6 (Nahoe)</v>
      </c>
      <c r="D250" s="84">
        <f>DATA!D179</f>
        <v>67</v>
      </c>
      <c r="E250" s="84">
        <f>DATA!E179</f>
        <v>56</v>
      </c>
      <c r="F250" s="84">
        <f>DATA!F179</f>
        <v>11</v>
      </c>
      <c r="G250" s="104">
        <f t="shared" si="154"/>
        <v>83.582089552238799</v>
      </c>
      <c r="H250" s="84">
        <f>DATA!H179</f>
        <v>0</v>
      </c>
      <c r="I250" s="93">
        <f>DATA!I179</f>
        <v>0</v>
      </c>
      <c r="J250" s="84">
        <f>DATA!J179</f>
        <v>56</v>
      </c>
      <c r="K250" s="15">
        <f>DATA!K179</f>
        <v>0</v>
      </c>
      <c r="L250" s="38">
        <f t="shared" si="155"/>
        <v>0</v>
      </c>
      <c r="M250" s="77">
        <f>DATA!L179</f>
        <v>4</v>
      </c>
      <c r="N250" s="38">
        <f t="shared" si="156"/>
        <v>7.1428571428571423</v>
      </c>
      <c r="O250" s="77">
        <f>DATA!M179</f>
        <v>0</v>
      </c>
      <c r="P250" s="38">
        <f t="shared" si="157"/>
        <v>0</v>
      </c>
      <c r="Q250" s="77">
        <f>DATA!N179</f>
        <v>27</v>
      </c>
      <c r="R250" s="38">
        <f t="shared" si="158"/>
        <v>48.214285714285715</v>
      </c>
      <c r="S250" s="77">
        <f>DATA!O179</f>
        <v>0</v>
      </c>
      <c r="T250" s="38">
        <f t="shared" si="159"/>
        <v>0</v>
      </c>
      <c r="U250" s="77">
        <f>DATA!P179</f>
        <v>25</v>
      </c>
      <c r="V250" s="38">
        <f t="shared" si="160"/>
        <v>44.642857142857146</v>
      </c>
    </row>
    <row r="251" spans="1:40" x14ac:dyDescent="0.25">
      <c r="A251" s="11" t="s">
        <v>95</v>
      </c>
      <c r="B251" s="11" t="s">
        <v>63</v>
      </c>
      <c r="C251" s="26"/>
      <c r="D251" s="59">
        <f>SUM(D252:D256)</f>
        <v>2168</v>
      </c>
      <c r="E251" s="59">
        <f>SUM(E252:E256)</f>
        <v>1663</v>
      </c>
      <c r="F251" s="59">
        <f t="shared" ref="F251:F287" si="161">D251-E251</f>
        <v>505</v>
      </c>
      <c r="G251" s="13">
        <f>E251/D251*100</f>
        <v>76.706642066420656</v>
      </c>
      <c r="H251" s="59">
        <f>SUM(H252:H256)</f>
        <v>12</v>
      </c>
      <c r="I251" s="59">
        <f>SUM(I252:I256)</f>
        <v>13</v>
      </c>
      <c r="J251" s="63">
        <f>SUM(J252:J256)</f>
        <v>1638</v>
      </c>
      <c r="K251" s="59">
        <f>SUM(K252:K256)</f>
        <v>74</v>
      </c>
      <c r="L251" s="57">
        <f>K251/$J251*100</f>
        <v>4.5177045177045176</v>
      </c>
      <c r="M251" s="59">
        <f>SUM(M252:M256)</f>
        <v>246</v>
      </c>
      <c r="N251" s="57">
        <f>M251/$J251*100</f>
        <v>15.018315018315018</v>
      </c>
      <c r="O251" s="59">
        <f>SUM(O252:O256)</f>
        <v>63</v>
      </c>
      <c r="P251" s="57">
        <f>O251/$J251*100</f>
        <v>3.8461538461538463</v>
      </c>
      <c r="Q251" s="59">
        <f>SUM(Q252:Q256)</f>
        <v>356</v>
      </c>
      <c r="R251" s="57">
        <f>Q251/$J251*100</f>
        <v>21.733821733821735</v>
      </c>
      <c r="S251" s="59">
        <f>SUM(S252:S256)</f>
        <v>14</v>
      </c>
      <c r="T251" s="57">
        <f>S251/$J251*100</f>
        <v>0.85470085470085477</v>
      </c>
      <c r="U251" s="59">
        <f>SUM(U252:U256)</f>
        <v>885</v>
      </c>
      <c r="V251" s="57">
        <f>U251/$J251*100</f>
        <v>54.029304029304029</v>
      </c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</row>
    <row r="252" spans="1:40" s="15" customFormat="1" x14ac:dyDescent="0.25">
      <c r="A252" s="84" t="s">
        <v>95</v>
      </c>
      <c r="B252" s="84" t="s">
        <v>25</v>
      </c>
      <c r="C252" s="159" t="str">
        <f>DATA!C180</f>
        <v>1 (Taiohae 1)</v>
      </c>
      <c r="D252" s="84">
        <f>DATA!D180</f>
        <v>842</v>
      </c>
      <c r="E252" s="84">
        <f>DATA!E180</f>
        <v>634</v>
      </c>
      <c r="F252" s="84">
        <f>DATA!F180</f>
        <v>208</v>
      </c>
      <c r="G252" s="104">
        <f t="shared" ref="G252:G256" si="162">E252/D252*100</f>
        <v>75.296912114014248</v>
      </c>
      <c r="H252" s="84">
        <f>DATA!H180</f>
        <v>8</v>
      </c>
      <c r="I252" s="93">
        <f>DATA!I180</f>
        <v>3</v>
      </c>
      <c r="J252" s="84">
        <f>DATA!J180</f>
        <v>623</v>
      </c>
      <c r="K252" s="15">
        <f>DATA!K180</f>
        <v>45</v>
      </c>
      <c r="L252" s="38">
        <f>K252/J252*100</f>
        <v>7.2231139646869984</v>
      </c>
      <c r="M252" s="77">
        <f>DATA!L180</f>
        <v>104</v>
      </c>
      <c r="N252" s="38">
        <f>M252/J252*100</f>
        <v>16.693418940609952</v>
      </c>
      <c r="O252" s="77">
        <f>DATA!M180</f>
        <v>13</v>
      </c>
      <c r="P252" s="38">
        <f>O252/J252*100</f>
        <v>2.086677367576244</v>
      </c>
      <c r="Q252" s="77">
        <f>DATA!N180</f>
        <v>159</v>
      </c>
      <c r="R252" s="38">
        <f>Q252/J252*100</f>
        <v>25.521669341894061</v>
      </c>
      <c r="S252" s="77">
        <f>DATA!O180</f>
        <v>11</v>
      </c>
      <c r="T252" s="38">
        <f>S252/J252*100</f>
        <v>1.7656500802568218</v>
      </c>
      <c r="U252" s="77">
        <f>DATA!P180</f>
        <v>291</v>
      </c>
      <c r="V252" s="38">
        <f>U252/J252*100</f>
        <v>46.709470304975923</v>
      </c>
    </row>
    <row r="253" spans="1:40" s="15" customFormat="1" x14ac:dyDescent="0.25">
      <c r="A253" s="84" t="s">
        <v>95</v>
      </c>
      <c r="B253" s="84" t="s">
        <v>25</v>
      </c>
      <c r="C253" s="159" t="str">
        <f>DATA!C181</f>
        <v>2 (Taiohae 2)</v>
      </c>
      <c r="D253" s="84">
        <f>DATA!D181</f>
        <v>726</v>
      </c>
      <c r="E253" s="84">
        <f>DATA!E181</f>
        <v>562</v>
      </c>
      <c r="F253" s="84">
        <f>DATA!F181</f>
        <v>164</v>
      </c>
      <c r="G253" s="104">
        <f t="shared" si="162"/>
        <v>77.410468319559229</v>
      </c>
      <c r="H253" s="84">
        <f>DATA!H181</f>
        <v>2</v>
      </c>
      <c r="I253" s="93">
        <f>DATA!I181</f>
        <v>5</v>
      </c>
      <c r="J253" s="84">
        <f>DATA!J181</f>
        <v>555</v>
      </c>
      <c r="K253" s="15">
        <f>DATA!K181</f>
        <v>24</v>
      </c>
      <c r="L253" s="38">
        <f>K253/J253*100</f>
        <v>4.3243243243243246</v>
      </c>
      <c r="M253" s="77">
        <f>DATA!L181</f>
        <v>95</v>
      </c>
      <c r="N253" s="38">
        <f>M253/J253*100</f>
        <v>17.117117117117118</v>
      </c>
      <c r="O253" s="77">
        <f>DATA!M181</f>
        <v>20</v>
      </c>
      <c r="P253" s="38">
        <f>O253/J253*100</f>
        <v>3.6036036036036037</v>
      </c>
      <c r="Q253" s="77">
        <f>DATA!N181</f>
        <v>121</v>
      </c>
      <c r="R253" s="38">
        <f>Q253/J253*100</f>
        <v>21.801801801801801</v>
      </c>
      <c r="S253" s="77">
        <f>DATA!O181</f>
        <v>2</v>
      </c>
      <c r="T253" s="38">
        <f>S253/J253*100</f>
        <v>0.36036036036036034</v>
      </c>
      <c r="U253" s="77">
        <f>DATA!P181</f>
        <v>293</v>
      </c>
      <c r="V253" s="38">
        <f>U253/J253*100</f>
        <v>52.792792792792795</v>
      </c>
    </row>
    <row r="254" spans="1:40" s="15" customFormat="1" x14ac:dyDescent="0.25">
      <c r="A254" s="84" t="s">
        <v>95</v>
      </c>
      <c r="B254" s="84" t="s">
        <v>25</v>
      </c>
      <c r="C254" s="159" t="str">
        <f>DATA!C182</f>
        <v>3 (Taipivai)</v>
      </c>
      <c r="D254" s="84">
        <f>DATA!D182</f>
        <v>335</v>
      </c>
      <c r="E254" s="84">
        <f>DATA!E182</f>
        <v>240</v>
      </c>
      <c r="F254" s="84">
        <f>DATA!F182</f>
        <v>95</v>
      </c>
      <c r="G254" s="104">
        <f t="shared" si="162"/>
        <v>71.641791044776113</v>
      </c>
      <c r="H254" s="84">
        <f>DATA!H182</f>
        <v>0</v>
      </c>
      <c r="I254" s="93">
        <f>DATA!I182</f>
        <v>3</v>
      </c>
      <c r="J254" s="84">
        <f>DATA!J182</f>
        <v>237</v>
      </c>
      <c r="K254" s="15">
        <f>DATA!K182</f>
        <v>0</v>
      </c>
      <c r="L254" s="38">
        <f>K254/J254*100</f>
        <v>0</v>
      </c>
      <c r="M254" s="77">
        <f>DATA!L182</f>
        <v>28</v>
      </c>
      <c r="N254" s="38">
        <f>M254/J254*100</f>
        <v>11.814345991561181</v>
      </c>
      <c r="O254" s="77">
        <f>DATA!M182</f>
        <v>25</v>
      </c>
      <c r="P254" s="38">
        <f>O254/J254*100</f>
        <v>10.548523206751055</v>
      </c>
      <c r="Q254" s="77">
        <f>DATA!N182</f>
        <v>46</v>
      </c>
      <c r="R254" s="38">
        <f>Q254/J254*100</f>
        <v>19.40928270042194</v>
      </c>
      <c r="S254" s="77">
        <f>DATA!O182</f>
        <v>1</v>
      </c>
      <c r="T254" s="38">
        <f>S254/J254*100</f>
        <v>0.42194092827004215</v>
      </c>
      <c r="U254" s="77">
        <f>DATA!P182</f>
        <v>137</v>
      </c>
      <c r="V254" s="38">
        <f>U254/J254*100</f>
        <v>57.805907172995788</v>
      </c>
    </row>
    <row r="255" spans="1:40" s="15" customFormat="1" x14ac:dyDescent="0.25">
      <c r="A255" s="84" t="s">
        <v>95</v>
      </c>
      <c r="B255" s="84" t="s">
        <v>25</v>
      </c>
      <c r="C255" s="159" t="str">
        <f>DATA!C183</f>
        <v>4 (Hatiheu)</v>
      </c>
      <c r="D255" s="84">
        <f>DATA!D183</f>
        <v>144</v>
      </c>
      <c r="E255" s="84">
        <f>DATA!E183</f>
        <v>118</v>
      </c>
      <c r="F255" s="84">
        <f>DATA!F183</f>
        <v>26</v>
      </c>
      <c r="G255" s="104">
        <f t="shared" si="162"/>
        <v>81.944444444444443</v>
      </c>
      <c r="H255" s="84">
        <f>DATA!H183</f>
        <v>2</v>
      </c>
      <c r="I255" s="93">
        <f>DATA!I183</f>
        <v>1</v>
      </c>
      <c r="J255" s="84">
        <f>DATA!J183</f>
        <v>115</v>
      </c>
      <c r="K255" s="15">
        <f>DATA!K183</f>
        <v>5</v>
      </c>
      <c r="L255" s="38">
        <f>K255/J255*100</f>
        <v>4.3478260869565215</v>
      </c>
      <c r="M255" s="77">
        <f>DATA!L183</f>
        <v>9</v>
      </c>
      <c r="N255" s="38">
        <f>M255/J255*100</f>
        <v>7.8260869565217401</v>
      </c>
      <c r="O255" s="77">
        <f>DATA!M183</f>
        <v>4</v>
      </c>
      <c r="P255" s="38">
        <f>O255/J255*100</f>
        <v>3.4782608695652173</v>
      </c>
      <c r="Q255" s="77">
        <f>DATA!N183</f>
        <v>9</v>
      </c>
      <c r="R255" s="38">
        <f>Q255/J255*100</f>
        <v>7.8260869565217401</v>
      </c>
      <c r="S255" s="77">
        <f>DATA!O183</f>
        <v>0</v>
      </c>
      <c r="T255" s="38">
        <f>S255/J255*100</f>
        <v>0</v>
      </c>
      <c r="U255" s="77">
        <f>DATA!P183</f>
        <v>88</v>
      </c>
      <c r="V255" s="38">
        <f>U255/J255*100</f>
        <v>76.521739130434781</v>
      </c>
    </row>
    <row r="256" spans="1:40" s="15" customFormat="1" x14ac:dyDescent="0.25">
      <c r="A256" s="84" t="s">
        <v>95</v>
      </c>
      <c r="B256" s="84" t="s">
        <v>25</v>
      </c>
      <c r="C256" s="159" t="str">
        <f>DATA!C184</f>
        <v>5 (Aakapa)</v>
      </c>
      <c r="D256" s="84">
        <f>DATA!D184</f>
        <v>121</v>
      </c>
      <c r="E256" s="84">
        <f>DATA!E184</f>
        <v>109</v>
      </c>
      <c r="F256" s="84">
        <f>DATA!F184</f>
        <v>12</v>
      </c>
      <c r="G256" s="104">
        <f t="shared" si="162"/>
        <v>90.082644628099175</v>
      </c>
      <c r="H256" s="84">
        <f>DATA!H184</f>
        <v>0</v>
      </c>
      <c r="I256" s="93">
        <f>DATA!I184</f>
        <v>1</v>
      </c>
      <c r="J256" s="84">
        <f>DATA!J184</f>
        <v>108</v>
      </c>
      <c r="K256" s="15">
        <f>DATA!K184</f>
        <v>0</v>
      </c>
      <c r="L256" s="38">
        <f>K256/J256*100</f>
        <v>0</v>
      </c>
      <c r="M256" s="77">
        <f>DATA!L184</f>
        <v>10</v>
      </c>
      <c r="N256" s="38">
        <f>M256/J256*100</f>
        <v>9.2592592592592595</v>
      </c>
      <c r="O256" s="77">
        <f>DATA!M184</f>
        <v>1</v>
      </c>
      <c r="P256" s="38">
        <f>O256/J256*100</f>
        <v>0.92592592592592582</v>
      </c>
      <c r="Q256" s="77">
        <f>DATA!N184</f>
        <v>21</v>
      </c>
      <c r="R256" s="38">
        <f>Q256/J256*100</f>
        <v>19.444444444444446</v>
      </c>
      <c r="S256" s="77">
        <f>DATA!O184</f>
        <v>0</v>
      </c>
      <c r="T256" s="38">
        <f>S256/J256*100</f>
        <v>0</v>
      </c>
      <c r="U256" s="77">
        <f>DATA!P184</f>
        <v>76</v>
      </c>
      <c r="V256" s="38">
        <f>U256/J256*100</f>
        <v>70.370370370370367</v>
      </c>
    </row>
    <row r="257" spans="1:40" x14ac:dyDescent="0.25">
      <c r="A257" s="11" t="s">
        <v>95</v>
      </c>
      <c r="B257" s="11" t="s">
        <v>64</v>
      </c>
      <c r="C257" s="26"/>
      <c r="D257" s="59">
        <f>SUM(D258:D261)</f>
        <v>577</v>
      </c>
      <c r="E257" s="59">
        <f>SUM(E258:E261)</f>
        <v>423</v>
      </c>
      <c r="F257" s="59">
        <f t="shared" si="161"/>
        <v>154</v>
      </c>
      <c r="G257" s="13">
        <f>E257/D257*100</f>
        <v>73.310225303292896</v>
      </c>
      <c r="H257" s="59">
        <f t="shared" ref="H257" si="163">SUM(H258:H261)</f>
        <v>0</v>
      </c>
      <c r="I257" s="59">
        <f>SUM(I258:I261)</f>
        <v>2</v>
      </c>
      <c r="J257" s="63">
        <f>SUM(J258:J261)</f>
        <v>421</v>
      </c>
      <c r="K257" s="59">
        <f>SUM(K258:K261)</f>
        <v>1</v>
      </c>
      <c r="L257" s="57">
        <f>K257/$J257*100</f>
        <v>0.23752969121140144</v>
      </c>
      <c r="M257" s="59">
        <f>SUM(M258:M261)</f>
        <v>38</v>
      </c>
      <c r="N257" s="57">
        <f>M257/$J257*100</f>
        <v>9.026128266033254</v>
      </c>
      <c r="O257" s="59">
        <f>SUM(O258:O261)</f>
        <v>12</v>
      </c>
      <c r="P257" s="57">
        <f>O257/$J257*100</f>
        <v>2.8503562945368173</v>
      </c>
      <c r="Q257" s="59">
        <f>SUM(Q258:Q261)</f>
        <v>264</v>
      </c>
      <c r="R257" s="57">
        <f>Q257/$J257*100</f>
        <v>62.707838479809972</v>
      </c>
      <c r="S257" s="59">
        <f>SUM(S258:S261)</f>
        <v>1</v>
      </c>
      <c r="T257" s="57">
        <f>S257/$J257*100</f>
        <v>0.23752969121140144</v>
      </c>
      <c r="U257" s="59">
        <f>SUM(U258:U261)</f>
        <v>105</v>
      </c>
      <c r="V257" s="57">
        <f>U257/$J257*100</f>
        <v>24.940617577197148</v>
      </c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</row>
    <row r="258" spans="1:40" s="15" customFormat="1" x14ac:dyDescent="0.25">
      <c r="A258" s="84" t="s">
        <v>95</v>
      </c>
      <c r="B258" s="84" t="s">
        <v>26</v>
      </c>
      <c r="C258" s="159" t="str">
        <f>DATA!C185</f>
        <v>1 (Vaitahu)</v>
      </c>
      <c r="D258" s="84">
        <f>DATA!D185</f>
        <v>266</v>
      </c>
      <c r="E258" s="84">
        <f>DATA!E185</f>
        <v>196</v>
      </c>
      <c r="F258" s="84">
        <f>DATA!F185</f>
        <v>70</v>
      </c>
      <c r="G258" s="104">
        <f t="shared" ref="G258:G261" si="164">E258/D258*100</f>
        <v>73.68421052631578</v>
      </c>
      <c r="H258" s="84">
        <f>DATA!H185</f>
        <v>0</v>
      </c>
      <c r="I258" s="93">
        <f>DATA!I185</f>
        <v>2</v>
      </c>
      <c r="J258" s="84">
        <f>DATA!J185</f>
        <v>194</v>
      </c>
      <c r="K258" s="15">
        <f>DATA!K185</f>
        <v>0</v>
      </c>
      <c r="L258" s="38">
        <f>K258/J258*100</f>
        <v>0</v>
      </c>
      <c r="M258" s="77">
        <f>DATA!L185</f>
        <v>18</v>
      </c>
      <c r="N258" s="38">
        <f>M258/J258*100</f>
        <v>9.2783505154639183</v>
      </c>
      <c r="O258" s="77">
        <f>DATA!M185</f>
        <v>6</v>
      </c>
      <c r="P258" s="38">
        <f>O258/J258*100</f>
        <v>3.0927835051546393</v>
      </c>
      <c r="Q258" s="77">
        <f>DATA!N185</f>
        <v>109</v>
      </c>
      <c r="R258" s="38">
        <f>Q258/J258*100</f>
        <v>56.185567010309278</v>
      </c>
      <c r="S258" s="77">
        <f>DATA!O185</f>
        <v>0</v>
      </c>
      <c r="T258" s="38">
        <f>S258/J258*100</f>
        <v>0</v>
      </c>
      <c r="U258" s="77">
        <f>DATA!P185</f>
        <v>61</v>
      </c>
      <c r="V258" s="38">
        <f>U258/J258*100</f>
        <v>31.443298969072163</v>
      </c>
    </row>
    <row r="259" spans="1:40" s="15" customFormat="1" x14ac:dyDescent="0.25">
      <c r="A259" s="84" t="s">
        <v>95</v>
      </c>
      <c r="B259" s="84" t="s">
        <v>26</v>
      </c>
      <c r="C259" s="159" t="str">
        <f>DATA!C186</f>
        <v>2 (Motopu)</v>
      </c>
      <c r="D259" s="84">
        <f>DATA!D186</f>
        <v>114</v>
      </c>
      <c r="E259" s="84">
        <f>DATA!E186</f>
        <v>81</v>
      </c>
      <c r="F259" s="84">
        <f>DATA!F186</f>
        <v>33</v>
      </c>
      <c r="G259" s="104">
        <f t="shared" si="164"/>
        <v>71.05263157894737</v>
      </c>
      <c r="H259" s="84">
        <f>DATA!H186</f>
        <v>0</v>
      </c>
      <c r="I259" s="93">
        <f>DATA!I186</f>
        <v>0</v>
      </c>
      <c r="J259" s="84">
        <f>DATA!J186</f>
        <v>81</v>
      </c>
      <c r="K259" s="15">
        <f>DATA!K186</f>
        <v>1</v>
      </c>
      <c r="L259" s="38">
        <f>K259/J259*100</f>
        <v>1.2345679012345678</v>
      </c>
      <c r="M259" s="77">
        <f>DATA!L186</f>
        <v>7</v>
      </c>
      <c r="N259" s="38">
        <f>M259/J259*100</f>
        <v>8.6419753086419746</v>
      </c>
      <c r="O259" s="77">
        <f>DATA!M186</f>
        <v>0</v>
      </c>
      <c r="P259" s="38">
        <f>O259/J259*100</f>
        <v>0</v>
      </c>
      <c r="Q259" s="77">
        <f>DATA!N186</f>
        <v>48</v>
      </c>
      <c r="R259" s="38">
        <f>Q259/J259*100</f>
        <v>59.259259259259252</v>
      </c>
      <c r="S259" s="77">
        <f>DATA!O186</f>
        <v>1</v>
      </c>
      <c r="T259" s="38">
        <f>S259/J259*100</f>
        <v>1.2345679012345678</v>
      </c>
      <c r="U259" s="77">
        <f>DATA!P186</f>
        <v>24</v>
      </c>
      <c r="V259" s="38">
        <f>U259/J259*100</f>
        <v>29.629629629629626</v>
      </c>
    </row>
    <row r="260" spans="1:40" s="15" customFormat="1" x14ac:dyDescent="0.25">
      <c r="A260" s="84" t="s">
        <v>95</v>
      </c>
      <c r="B260" s="84" t="s">
        <v>26</v>
      </c>
      <c r="C260" s="159" t="str">
        <f>DATA!C187</f>
        <v>3 (Hanatetena)</v>
      </c>
      <c r="D260" s="84">
        <f>DATA!D187</f>
        <v>105</v>
      </c>
      <c r="E260" s="84">
        <f>DATA!E187</f>
        <v>76</v>
      </c>
      <c r="F260" s="84">
        <f>DATA!F187</f>
        <v>29</v>
      </c>
      <c r="G260" s="104">
        <f t="shared" si="164"/>
        <v>72.38095238095238</v>
      </c>
      <c r="H260" s="84">
        <f>DATA!H187</f>
        <v>0</v>
      </c>
      <c r="I260" s="93">
        <f>DATA!I187</f>
        <v>0</v>
      </c>
      <c r="J260" s="84">
        <f>DATA!J187</f>
        <v>76</v>
      </c>
      <c r="K260" s="15">
        <f>DATA!K187</f>
        <v>0</v>
      </c>
      <c r="L260" s="38">
        <f>K260/J260*100</f>
        <v>0</v>
      </c>
      <c r="M260" s="77">
        <f>DATA!L187</f>
        <v>10</v>
      </c>
      <c r="N260" s="38">
        <f>M260/J260*100</f>
        <v>13.157894736842104</v>
      </c>
      <c r="O260" s="77">
        <f>DATA!M187</f>
        <v>4</v>
      </c>
      <c r="P260" s="38">
        <f>O260/J260*100</f>
        <v>5.2631578947368416</v>
      </c>
      <c r="Q260" s="77">
        <f>DATA!N187</f>
        <v>49</v>
      </c>
      <c r="R260" s="38">
        <f>Q260/J260*100</f>
        <v>64.473684210526315</v>
      </c>
      <c r="S260" s="77">
        <f>DATA!O187</f>
        <v>0</v>
      </c>
      <c r="T260" s="38">
        <f>S260/J260*100</f>
        <v>0</v>
      </c>
      <c r="U260" s="77">
        <f>DATA!P187</f>
        <v>13</v>
      </c>
      <c r="V260" s="38">
        <f>U260/J260*100</f>
        <v>17.105263157894736</v>
      </c>
    </row>
    <row r="261" spans="1:40" s="15" customFormat="1" x14ac:dyDescent="0.25">
      <c r="A261" s="84" t="s">
        <v>95</v>
      </c>
      <c r="B261" s="84" t="s">
        <v>26</v>
      </c>
      <c r="C261" s="159" t="str">
        <f>DATA!C188</f>
        <v>4 (Hapatoni)</v>
      </c>
      <c r="D261" s="84">
        <f>DATA!D188</f>
        <v>92</v>
      </c>
      <c r="E261" s="84">
        <f>DATA!E188</f>
        <v>70</v>
      </c>
      <c r="F261" s="84">
        <f>DATA!F188</f>
        <v>22</v>
      </c>
      <c r="G261" s="104">
        <f t="shared" si="164"/>
        <v>76.08695652173914</v>
      </c>
      <c r="H261" s="84">
        <f>DATA!H188</f>
        <v>0</v>
      </c>
      <c r="I261" s="93">
        <f>DATA!I188</f>
        <v>0</v>
      </c>
      <c r="J261" s="84">
        <f>DATA!J188</f>
        <v>70</v>
      </c>
      <c r="K261" s="15">
        <f>DATA!K188</f>
        <v>0</v>
      </c>
      <c r="L261" s="38">
        <f>K261/J261*100</f>
        <v>0</v>
      </c>
      <c r="M261" s="77">
        <f>DATA!L188</f>
        <v>3</v>
      </c>
      <c r="N261" s="38">
        <f>M261/J261*100</f>
        <v>4.2857142857142856</v>
      </c>
      <c r="O261" s="77">
        <f>DATA!M188</f>
        <v>2</v>
      </c>
      <c r="P261" s="38">
        <f>O261/J261*100</f>
        <v>2.8571428571428572</v>
      </c>
      <c r="Q261" s="77">
        <f>DATA!N188</f>
        <v>58</v>
      </c>
      <c r="R261" s="38">
        <f>Q261/J261*100</f>
        <v>82.857142857142861</v>
      </c>
      <c r="S261" s="77">
        <f>DATA!O188</f>
        <v>0</v>
      </c>
      <c r="T261" s="38">
        <f>S261/J261*100</f>
        <v>0</v>
      </c>
      <c r="U261" s="77">
        <f>DATA!P188</f>
        <v>7</v>
      </c>
      <c r="V261" s="38">
        <f>U261/J261*100</f>
        <v>10</v>
      </c>
    </row>
    <row r="262" spans="1:40" x14ac:dyDescent="0.25">
      <c r="A262" s="11" t="s">
        <v>95</v>
      </c>
      <c r="B262" s="11" t="s">
        <v>65</v>
      </c>
      <c r="C262" s="26"/>
      <c r="D262" s="59">
        <f>SUM(D263:D264)</f>
        <v>528</v>
      </c>
      <c r="E262" s="59">
        <f>SUM(E263:E264)</f>
        <v>418</v>
      </c>
      <c r="F262" s="59">
        <f t="shared" si="161"/>
        <v>110</v>
      </c>
      <c r="G262" s="13">
        <f>E262/D262*100</f>
        <v>79.166666666666657</v>
      </c>
      <c r="H262" s="59">
        <f t="shared" ref="H262:I262" si="165">SUM(H263:H264)</f>
        <v>0</v>
      </c>
      <c r="I262" s="59">
        <f t="shared" si="165"/>
        <v>0</v>
      </c>
      <c r="J262" s="63">
        <f>SUM(J263:J264)</f>
        <v>418</v>
      </c>
      <c r="K262" s="59">
        <f>SUM(K263:K264)</f>
        <v>7</v>
      </c>
      <c r="L262" s="57">
        <f>K262/$J262*100</f>
        <v>1.6746411483253589</v>
      </c>
      <c r="M262" s="59">
        <f>SUM(M263:M264)</f>
        <v>47</v>
      </c>
      <c r="N262" s="57">
        <f>M262/$J262*100</f>
        <v>11.244019138755981</v>
      </c>
      <c r="O262" s="59">
        <f>SUM(O263:O264)</f>
        <v>0</v>
      </c>
      <c r="P262" s="57">
        <f>O262/$J262*100</f>
        <v>0</v>
      </c>
      <c r="Q262" s="59">
        <f>SUM(Q263:Q264)</f>
        <v>61</v>
      </c>
      <c r="R262" s="57">
        <f>Q262/$J262*100</f>
        <v>14.593301435406699</v>
      </c>
      <c r="S262" s="59">
        <f>SUM(S263:S264)</f>
        <v>7</v>
      </c>
      <c r="T262" s="57">
        <f>S262/$J262*100</f>
        <v>1.6746411483253589</v>
      </c>
      <c r="U262" s="59">
        <f>SUM(U263:U264)</f>
        <v>296</v>
      </c>
      <c r="V262" s="57">
        <f>U262/$J262*100</f>
        <v>70.813397129186612</v>
      </c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</row>
    <row r="263" spans="1:40" s="15" customFormat="1" x14ac:dyDescent="0.25">
      <c r="A263" s="84" t="s">
        <v>95</v>
      </c>
      <c r="B263" s="84" t="s">
        <v>136</v>
      </c>
      <c r="C263" s="159" t="str">
        <f>DATA!C189</f>
        <v>1 (Hane)</v>
      </c>
      <c r="D263" s="84">
        <f>DATA!D189</f>
        <v>273</v>
      </c>
      <c r="E263" s="84">
        <f>DATA!E189</f>
        <v>214</v>
      </c>
      <c r="F263" s="84">
        <f>DATA!F189</f>
        <v>59</v>
      </c>
      <c r="G263" s="104">
        <f t="shared" ref="G263:G264" si="166">E263/D263*100</f>
        <v>78.388278388278394</v>
      </c>
      <c r="H263" s="84">
        <f>DATA!H189</f>
        <v>0</v>
      </c>
      <c r="I263" s="93">
        <f>DATA!I189</f>
        <v>0</v>
      </c>
      <c r="J263" s="84">
        <f>DATA!J189</f>
        <v>214</v>
      </c>
      <c r="K263" s="15">
        <f>DATA!K189</f>
        <v>4</v>
      </c>
      <c r="L263" s="38">
        <f>K263/J263*100</f>
        <v>1.8691588785046727</v>
      </c>
      <c r="M263" s="77">
        <f>DATA!L189</f>
        <v>22</v>
      </c>
      <c r="N263" s="38">
        <f>M263/J263*100</f>
        <v>10.2803738317757</v>
      </c>
      <c r="O263" s="77">
        <f>DATA!M189</f>
        <v>0</v>
      </c>
      <c r="P263" s="38">
        <f>O263/J263*100</f>
        <v>0</v>
      </c>
      <c r="Q263" s="77">
        <f>DATA!N189</f>
        <v>45</v>
      </c>
      <c r="R263" s="38">
        <f>Q263/J263*100</f>
        <v>21.028037383177569</v>
      </c>
      <c r="S263" s="77">
        <f>DATA!O189</f>
        <v>7</v>
      </c>
      <c r="T263" s="38">
        <f>S263/J263*100</f>
        <v>3.2710280373831773</v>
      </c>
      <c r="U263" s="77">
        <f>DATA!P189</f>
        <v>136</v>
      </c>
      <c r="V263" s="38">
        <f>U263/J263*100</f>
        <v>63.551401869158873</v>
      </c>
    </row>
    <row r="264" spans="1:40" s="15" customFormat="1" x14ac:dyDescent="0.25">
      <c r="A264" s="84" t="s">
        <v>95</v>
      </c>
      <c r="B264" s="84" t="s">
        <v>136</v>
      </c>
      <c r="C264" s="159" t="str">
        <f>DATA!C190</f>
        <v>2 (Vaipaee)</v>
      </c>
      <c r="D264" s="84">
        <f>DATA!D190</f>
        <v>255</v>
      </c>
      <c r="E264" s="84">
        <f>DATA!E190</f>
        <v>204</v>
      </c>
      <c r="F264" s="84">
        <f>DATA!F190</f>
        <v>51</v>
      </c>
      <c r="G264" s="104">
        <f t="shared" si="166"/>
        <v>80</v>
      </c>
      <c r="H264" s="84">
        <f>DATA!H190</f>
        <v>0</v>
      </c>
      <c r="I264" s="93">
        <f>DATA!I190</f>
        <v>0</v>
      </c>
      <c r="J264" s="84">
        <f>DATA!J190</f>
        <v>204</v>
      </c>
      <c r="K264" s="15">
        <f>DATA!K190</f>
        <v>3</v>
      </c>
      <c r="L264" s="38">
        <f>K264/J264*100</f>
        <v>1.4705882352941175</v>
      </c>
      <c r="M264" s="77">
        <f>DATA!L190</f>
        <v>25</v>
      </c>
      <c r="N264" s="38">
        <f>M264/J264*100</f>
        <v>12.254901960784313</v>
      </c>
      <c r="O264" s="77">
        <f>DATA!M190</f>
        <v>0</v>
      </c>
      <c r="P264" s="38">
        <f>O264/J264*100</f>
        <v>0</v>
      </c>
      <c r="Q264" s="77">
        <f>DATA!N190</f>
        <v>16</v>
      </c>
      <c r="R264" s="38">
        <f>Q264/J264*100</f>
        <v>7.8431372549019605</v>
      </c>
      <c r="S264" s="77">
        <f>DATA!O190</f>
        <v>0</v>
      </c>
      <c r="T264" s="38">
        <f>S264/J264*100</f>
        <v>0</v>
      </c>
      <c r="U264" s="77">
        <f>DATA!P190</f>
        <v>160</v>
      </c>
      <c r="V264" s="38">
        <f>U264/J264*100</f>
        <v>78.431372549019613</v>
      </c>
    </row>
    <row r="265" spans="1:40" x14ac:dyDescent="0.25">
      <c r="A265" s="11" t="s">
        <v>95</v>
      </c>
      <c r="B265" s="11" t="s">
        <v>66</v>
      </c>
      <c r="C265" s="26"/>
      <c r="D265" s="59">
        <f>SUM(D266:D271)</f>
        <v>1609</v>
      </c>
      <c r="E265" s="59">
        <f>SUM(E266:E271)</f>
        <v>1345</v>
      </c>
      <c r="F265" s="59">
        <f t="shared" si="161"/>
        <v>264</v>
      </c>
      <c r="G265" s="13">
        <f>E265/D265*100</f>
        <v>83.592293349906782</v>
      </c>
      <c r="H265" s="59">
        <f>SUM(H266:H271)</f>
        <v>6</v>
      </c>
      <c r="I265" s="59">
        <f>SUM(I266:I271)</f>
        <v>0</v>
      </c>
      <c r="J265" s="63">
        <f>SUM(J266:J271)</f>
        <v>1339</v>
      </c>
      <c r="K265" s="59">
        <f>SUM(K266:K271)</f>
        <v>20</v>
      </c>
      <c r="L265" s="57">
        <f>K265/$J265*100</f>
        <v>1.4936519790888723</v>
      </c>
      <c r="M265" s="59">
        <f>SUM(M266:M271)</f>
        <v>183</v>
      </c>
      <c r="N265" s="57">
        <f>M265/$J265*100</f>
        <v>13.666915608663183</v>
      </c>
      <c r="O265" s="59">
        <f>SUM(O266:O271)</f>
        <v>7</v>
      </c>
      <c r="P265" s="57">
        <f>O265/$J265*100</f>
        <v>0.52277819268110537</v>
      </c>
      <c r="Q265" s="59">
        <f>SUM(Q266:Q271)</f>
        <v>664</v>
      </c>
      <c r="R265" s="57">
        <f>Q265/$J265*100</f>
        <v>49.589245705750564</v>
      </c>
      <c r="S265" s="59">
        <f>SUM(S266:S271)</f>
        <v>6</v>
      </c>
      <c r="T265" s="57">
        <f>S265/$J265*100</f>
        <v>0.44809559372666169</v>
      </c>
      <c r="U265" s="59">
        <f>SUM(U266:U271)</f>
        <v>459</v>
      </c>
      <c r="V265" s="57">
        <f>U265/$J265*100</f>
        <v>34.279312920089623</v>
      </c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</row>
    <row r="266" spans="1:40" s="15" customFormat="1" x14ac:dyDescent="0.25">
      <c r="A266" s="84" t="s">
        <v>95</v>
      </c>
      <c r="B266" s="84" t="s">
        <v>137</v>
      </c>
      <c r="C266" s="159" t="str">
        <f>DATA!C191</f>
        <v>1 (Hakahau)</v>
      </c>
      <c r="D266" s="84">
        <f>DATA!D191</f>
        <v>982</v>
      </c>
      <c r="E266" s="84">
        <f>DATA!E191</f>
        <v>837</v>
      </c>
      <c r="F266" s="84">
        <f>DATA!F191</f>
        <v>145</v>
      </c>
      <c r="G266" s="104">
        <f t="shared" ref="G266:G271" si="167">E266/D266*100</f>
        <v>85.234215885947052</v>
      </c>
      <c r="H266" s="84">
        <f>DATA!H191</f>
        <v>5</v>
      </c>
      <c r="I266" s="93">
        <f>DATA!I191</f>
        <v>0</v>
      </c>
      <c r="J266" s="84">
        <f>DATA!J191</f>
        <v>832</v>
      </c>
      <c r="K266" s="15">
        <f>DATA!K191</f>
        <v>6</v>
      </c>
      <c r="L266" s="38">
        <f t="shared" ref="L266:L271" si="168">K266/J266*100</f>
        <v>0.72115384615384615</v>
      </c>
      <c r="M266" s="77">
        <f>DATA!L191</f>
        <v>108</v>
      </c>
      <c r="N266" s="38">
        <f>M266/J266*100</f>
        <v>12.980769230769232</v>
      </c>
      <c r="O266" s="77">
        <f>DATA!M191</f>
        <v>7</v>
      </c>
      <c r="P266" s="38">
        <f t="shared" ref="P266:P271" si="169">O266/J266*100</f>
        <v>0.84134615384615385</v>
      </c>
      <c r="Q266" s="77">
        <f>DATA!N191</f>
        <v>396</v>
      </c>
      <c r="R266" s="38">
        <f t="shared" ref="R266:R271" si="170">Q266/J266*100</f>
        <v>47.596153846153847</v>
      </c>
      <c r="S266" s="77">
        <f>DATA!O191</f>
        <v>6</v>
      </c>
      <c r="T266" s="38">
        <f t="shared" ref="T266:T271" si="171">S266/J266*100</f>
        <v>0.72115384615384615</v>
      </c>
      <c r="U266" s="77">
        <f>DATA!P191</f>
        <v>309</v>
      </c>
      <c r="V266" s="38">
        <f t="shared" ref="V266:V271" si="172">U266/J266*100</f>
        <v>37.13942307692308</v>
      </c>
    </row>
    <row r="267" spans="1:40" s="15" customFormat="1" x14ac:dyDescent="0.25">
      <c r="A267" s="84" t="s">
        <v>95</v>
      </c>
      <c r="B267" s="84" t="s">
        <v>137</v>
      </c>
      <c r="C267" s="159" t="str">
        <f>DATA!C192</f>
        <v>2 (Hakahetau)</v>
      </c>
      <c r="D267" s="84">
        <f>DATA!D192</f>
        <v>153</v>
      </c>
      <c r="E267" s="84">
        <f>DATA!E192</f>
        <v>129</v>
      </c>
      <c r="F267" s="84">
        <f>DATA!F192</f>
        <v>24</v>
      </c>
      <c r="G267" s="104">
        <f t="shared" si="167"/>
        <v>84.313725490196077</v>
      </c>
      <c r="H267" s="84">
        <f>DATA!H192</f>
        <v>1</v>
      </c>
      <c r="I267" s="93">
        <f>DATA!I192</f>
        <v>0</v>
      </c>
      <c r="J267" s="84">
        <f>DATA!J192</f>
        <v>128</v>
      </c>
      <c r="K267" s="15">
        <f>DATA!K192</f>
        <v>0</v>
      </c>
      <c r="L267" s="38">
        <f t="shared" si="168"/>
        <v>0</v>
      </c>
      <c r="M267" s="77">
        <f>DATA!L192</f>
        <v>39</v>
      </c>
      <c r="N267" s="38">
        <f>M267/J267*100</f>
        <v>30.46875</v>
      </c>
      <c r="O267" s="77">
        <f>DATA!M192</f>
        <v>0</v>
      </c>
      <c r="P267" s="38">
        <f t="shared" si="169"/>
        <v>0</v>
      </c>
      <c r="Q267" s="77">
        <f>DATA!N192</f>
        <v>49</v>
      </c>
      <c r="R267" s="38">
        <f t="shared" si="170"/>
        <v>38.28125</v>
      </c>
      <c r="S267" s="77">
        <f>DATA!O192</f>
        <v>0</v>
      </c>
      <c r="T267" s="38">
        <f t="shared" si="171"/>
        <v>0</v>
      </c>
      <c r="U267" s="77">
        <f>DATA!P192</f>
        <v>40</v>
      </c>
      <c r="V267" s="38">
        <f t="shared" si="172"/>
        <v>31.25</v>
      </c>
    </row>
    <row r="268" spans="1:40" s="15" customFormat="1" x14ac:dyDescent="0.25">
      <c r="A268" s="84" t="s">
        <v>95</v>
      </c>
      <c r="B268" s="84" t="s">
        <v>137</v>
      </c>
      <c r="C268" s="159" t="str">
        <f>DATA!C193</f>
        <v>3 (Haakuti)</v>
      </c>
      <c r="D268" s="84">
        <f>DATA!D193</f>
        <v>132</v>
      </c>
      <c r="E268" s="84">
        <f>DATA!E193</f>
        <v>102</v>
      </c>
      <c r="F268" s="84">
        <f>DATA!F193</f>
        <v>30</v>
      </c>
      <c r="G268" s="104">
        <f t="shared" si="167"/>
        <v>77.272727272727266</v>
      </c>
      <c r="H268" s="84">
        <f>DATA!H193</f>
        <v>0</v>
      </c>
      <c r="I268" s="93">
        <f>DATA!I193</f>
        <v>0</v>
      </c>
      <c r="J268" s="84">
        <f>DATA!J193</f>
        <v>102</v>
      </c>
      <c r="K268" s="15">
        <f>DATA!K193</f>
        <v>0</v>
      </c>
      <c r="L268" s="38">
        <f t="shared" si="168"/>
        <v>0</v>
      </c>
      <c r="M268" s="77">
        <f>DATA!L193</f>
        <v>9</v>
      </c>
      <c r="N268" s="38">
        <f t="shared" ref="N268:N271" si="173">M268/J268*100</f>
        <v>8.8235294117647065</v>
      </c>
      <c r="O268" s="77">
        <f>DATA!M193</f>
        <v>0</v>
      </c>
      <c r="P268" s="38">
        <f t="shared" si="169"/>
        <v>0</v>
      </c>
      <c r="Q268" s="77">
        <f>DATA!N193</f>
        <v>68</v>
      </c>
      <c r="R268" s="38">
        <f t="shared" si="170"/>
        <v>66.666666666666657</v>
      </c>
      <c r="S268" s="77">
        <f>DATA!O193</f>
        <v>0</v>
      </c>
      <c r="T268" s="38">
        <f t="shared" si="171"/>
        <v>0</v>
      </c>
      <c r="U268" s="77">
        <f>DATA!P193</f>
        <v>25</v>
      </c>
      <c r="V268" s="38">
        <f t="shared" si="172"/>
        <v>24.509803921568626</v>
      </c>
    </row>
    <row r="269" spans="1:40" s="15" customFormat="1" x14ac:dyDescent="0.25">
      <c r="A269" s="84" t="s">
        <v>95</v>
      </c>
      <c r="B269" s="84" t="s">
        <v>137</v>
      </c>
      <c r="C269" s="159" t="str">
        <f>DATA!C194</f>
        <v>4 (Hakamaii)</v>
      </c>
      <c r="D269" s="84">
        <f>DATA!D194</f>
        <v>136</v>
      </c>
      <c r="E269" s="84">
        <f>DATA!E194</f>
        <v>114</v>
      </c>
      <c r="F269" s="84">
        <f>DATA!F194</f>
        <v>22</v>
      </c>
      <c r="G269" s="104">
        <f t="shared" si="167"/>
        <v>83.82352941176471</v>
      </c>
      <c r="H269" s="84">
        <f>DATA!H194</f>
        <v>0</v>
      </c>
      <c r="I269" s="93">
        <f>DATA!I194</f>
        <v>0</v>
      </c>
      <c r="J269" s="84">
        <f>DATA!J194</f>
        <v>114</v>
      </c>
      <c r="K269" s="15">
        <f>DATA!K194</f>
        <v>5</v>
      </c>
      <c r="L269" s="38">
        <f t="shared" si="168"/>
        <v>4.3859649122807012</v>
      </c>
      <c r="M269" s="77">
        <f>DATA!L194</f>
        <v>9</v>
      </c>
      <c r="N269" s="38">
        <f t="shared" si="173"/>
        <v>7.8947368421052628</v>
      </c>
      <c r="O269" s="77">
        <f>DATA!M194</f>
        <v>0</v>
      </c>
      <c r="P269" s="38">
        <f t="shared" si="169"/>
        <v>0</v>
      </c>
      <c r="Q269" s="77">
        <f>DATA!N194</f>
        <v>72</v>
      </c>
      <c r="R269" s="38">
        <f t="shared" si="170"/>
        <v>63.157894736842103</v>
      </c>
      <c r="S269" s="77">
        <f>DATA!O194</f>
        <v>0</v>
      </c>
      <c r="T269" s="38">
        <f t="shared" si="171"/>
        <v>0</v>
      </c>
      <c r="U269" s="77">
        <f>DATA!P194</f>
        <v>28</v>
      </c>
      <c r="V269" s="38">
        <f t="shared" si="172"/>
        <v>24.561403508771928</v>
      </c>
    </row>
    <row r="270" spans="1:40" s="15" customFormat="1" x14ac:dyDescent="0.25">
      <c r="A270" s="84" t="s">
        <v>95</v>
      </c>
      <c r="B270" s="84" t="s">
        <v>137</v>
      </c>
      <c r="C270" s="159" t="str">
        <f>DATA!C195</f>
        <v>5 (Hakatao)</v>
      </c>
      <c r="D270" s="84">
        <f>DATA!D195</f>
        <v>134</v>
      </c>
      <c r="E270" s="84">
        <f>DATA!E195</f>
        <v>100</v>
      </c>
      <c r="F270" s="84">
        <f>DATA!F195</f>
        <v>34</v>
      </c>
      <c r="G270" s="104">
        <f t="shared" si="167"/>
        <v>74.626865671641795</v>
      </c>
      <c r="H270" s="84">
        <f>DATA!H195</f>
        <v>0</v>
      </c>
      <c r="I270" s="93">
        <f>DATA!I195</f>
        <v>0</v>
      </c>
      <c r="J270" s="84">
        <f>DATA!J195</f>
        <v>100</v>
      </c>
      <c r="K270" s="15">
        <f>DATA!K195</f>
        <v>0</v>
      </c>
      <c r="L270" s="38">
        <f t="shared" si="168"/>
        <v>0</v>
      </c>
      <c r="M270" s="77">
        <f>DATA!L195</f>
        <v>7</v>
      </c>
      <c r="N270" s="38">
        <f t="shared" si="173"/>
        <v>7.0000000000000009</v>
      </c>
      <c r="O270" s="77">
        <f>DATA!M195</f>
        <v>0</v>
      </c>
      <c r="P270" s="38">
        <f t="shared" si="169"/>
        <v>0</v>
      </c>
      <c r="Q270" s="77">
        <f>DATA!N195</f>
        <v>54</v>
      </c>
      <c r="R270" s="38">
        <f t="shared" si="170"/>
        <v>54</v>
      </c>
      <c r="S270" s="77">
        <f>DATA!O195</f>
        <v>0</v>
      </c>
      <c r="T270" s="38">
        <f t="shared" si="171"/>
        <v>0</v>
      </c>
      <c r="U270" s="77">
        <f>DATA!P195</f>
        <v>39</v>
      </c>
      <c r="V270" s="38">
        <f t="shared" si="172"/>
        <v>39</v>
      </c>
    </row>
    <row r="271" spans="1:40" s="15" customFormat="1" x14ac:dyDescent="0.25">
      <c r="A271" s="84" t="s">
        <v>95</v>
      </c>
      <c r="B271" s="93" t="s">
        <v>137</v>
      </c>
      <c r="C271" s="159" t="str">
        <f>DATA!C196</f>
        <v>6 (Hohoi)</v>
      </c>
      <c r="D271" s="84">
        <f>DATA!D196</f>
        <v>72</v>
      </c>
      <c r="E271" s="84">
        <f>DATA!E196</f>
        <v>63</v>
      </c>
      <c r="F271" s="84">
        <f>DATA!F196</f>
        <v>9</v>
      </c>
      <c r="G271" s="104">
        <f t="shared" si="167"/>
        <v>87.5</v>
      </c>
      <c r="H271" s="84">
        <f>DATA!H196</f>
        <v>0</v>
      </c>
      <c r="I271" s="93">
        <f>DATA!I196</f>
        <v>0</v>
      </c>
      <c r="J271" s="84">
        <f>DATA!J196</f>
        <v>63</v>
      </c>
      <c r="K271" s="15">
        <f>DATA!K196</f>
        <v>9</v>
      </c>
      <c r="L271" s="38">
        <f t="shared" si="168"/>
        <v>14.285714285714285</v>
      </c>
      <c r="M271" s="77">
        <f>DATA!L196</f>
        <v>11</v>
      </c>
      <c r="N271" s="38">
        <f t="shared" si="173"/>
        <v>17.460317460317459</v>
      </c>
      <c r="O271" s="77">
        <f>DATA!M196</f>
        <v>0</v>
      </c>
      <c r="P271" s="38">
        <f t="shared" si="169"/>
        <v>0</v>
      </c>
      <c r="Q271" s="77">
        <f>DATA!N196</f>
        <v>25</v>
      </c>
      <c r="R271" s="38">
        <f t="shared" si="170"/>
        <v>39.682539682539684</v>
      </c>
      <c r="S271" s="77">
        <f>DATA!O196</f>
        <v>0</v>
      </c>
      <c r="T271" s="38">
        <f t="shared" si="171"/>
        <v>0</v>
      </c>
      <c r="U271" s="77">
        <f>DATA!P196</f>
        <v>18</v>
      </c>
      <c r="V271" s="38">
        <f t="shared" si="172"/>
        <v>28.571428571428569</v>
      </c>
    </row>
    <row r="272" spans="1:40" x14ac:dyDescent="0.25">
      <c r="A272" s="11" t="s">
        <v>96</v>
      </c>
      <c r="B272" s="11" t="s">
        <v>67</v>
      </c>
      <c r="C272" s="26"/>
      <c r="D272" s="59">
        <f>SUM(D273:D276)</f>
        <v>895</v>
      </c>
      <c r="E272" s="59">
        <f>SUM(E273:E276)</f>
        <v>561</v>
      </c>
      <c r="F272" s="59">
        <f>D272-E272</f>
        <v>334</v>
      </c>
      <c r="G272" s="13">
        <f>E272/D272*100</f>
        <v>62.681564245810051</v>
      </c>
      <c r="H272" s="59">
        <f>SUM(H273:H276)</f>
        <v>5</v>
      </c>
      <c r="I272" s="59">
        <f>SUM(I273:I276)</f>
        <v>9</v>
      </c>
      <c r="J272" s="63">
        <f>SUM(J273:J276)</f>
        <v>547</v>
      </c>
      <c r="K272" s="59">
        <f>SUM(K273:K276)</f>
        <v>9</v>
      </c>
      <c r="L272" s="57">
        <f>K272/$J272*100</f>
        <v>1.6453382084095063</v>
      </c>
      <c r="M272" s="59">
        <f>SUM(M273:M276)</f>
        <v>179</v>
      </c>
      <c r="N272" s="57">
        <f>M272/$J272*100</f>
        <v>32.723948811700183</v>
      </c>
      <c r="O272" s="59">
        <f>SUM(O273:O276)</f>
        <v>22</v>
      </c>
      <c r="P272" s="57">
        <f>O272/$J272*100</f>
        <v>4.0219378427787937</v>
      </c>
      <c r="Q272" s="59">
        <f>SUM(Q273:Q276)</f>
        <v>142</v>
      </c>
      <c r="R272" s="57">
        <f>Q272/$J272*100</f>
        <v>25.959780621572211</v>
      </c>
      <c r="S272" s="59">
        <f>SUM(S273:S276)</f>
        <v>4</v>
      </c>
      <c r="T272" s="57">
        <f>S272/$J272*100</f>
        <v>0.73126142595978061</v>
      </c>
      <c r="U272" s="59">
        <f>SUM(U273:U276)</f>
        <v>191</v>
      </c>
      <c r="V272" s="57">
        <f>U272/$J272*100</f>
        <v>34.917733089579521</v>
      </c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</row>
    <row r="273" spans="1:40" s="15" customFormat="1" x14ac:dyDescent="0.25">
      <c r="A273" s="84" t="s">
        <v>96</v>
      </c>
      <c r="B273" s="84" t="s">
        <v>138</v>
      </c>
      <c r="C273" s="159" t="str">
        <f>DATA!C124</f>
        <v>1 (Rairua)</v>
      </c>
      <c r="D273" s="84">
        <f>DATA!D124</f>
        <v>225</v>
      </c>
      <c r="E273" s="84">
        <f>DATA!E124</f>
        <v>158</v>
      </c>
      <c r="F273" s="84">
        <f>DATA!F124</f>
        <v>67</v>
      </c>
      <c r="G273" s="104">
        <f t="shared" ref="G273:G276" si="174">E273/D273*100</f>
        <v>70.222222222222214</v>
      </c>
      <c r="H273" s="84">
        <f>DATA!H124</f>
        <v>1</v>
      </c>
      <c r="I273" s="93">
        <f>DATA!I124</f>
        <v>3</v>
      </c>
      <c r="J273" s="84">
        <f>DATA!J124</f>
        <v>154</v>
      </c>
      <c r="K273" s="15">
        <f>DATA!K124</f>
        <v>2</v>
      </c>
      <c r="L273" s="38">
        <f>K273/J273*100</f>
        <v>1.2987012987012987</v>
      </c>
      <c r="M273" s="77">
        <f>DATA!L124</f>
        <v>44</v>
      </c>
      <c r="N273" s="38">
        <f>M273/J273*100</f>
        <v>28.571428571428569</v>
      </c>
      <c r="O273" s="77">
        <f>DATA!M124</f>
        <v>17</v>
      </c>
      <c r="P273" s="38">
        <f>O273/J273*100</f>
        <v>11.038961038961039</v>
      </c>
      <c r="Q273" s="77">
        <f>DATA!N124</f>
        <v>38</v>
      </c>
      <c r="R273" s="38">
        <f>Q273/J273*100</f>
        <v>24.675324675324674</v>
      </c>
      <c r="S273" s="77">
        <f>DATA!O124</f>
        <v>1</v>
      </c>
      <c r="T273" s="38">
        <f>S273/J273*100</f>
        <v>0.64935064935064934</v>
      </c>
      <c r="U273" s="77">
        <f>DATA!P124</f>
        <v>52</v>
      </c>
      <c r="V273" s="38">
        <f>U273/J273*100</f>
        <v>33.766233766233768</v>
      </c>
    </row>
    <row r="274" spans="1:40" s="15" customFormat="1" x14ac:dyDescent="0.25">
      <c r="A274" s="84" t="s">
        <v>96</v>
      </c>
      <c r="B274" s="84" t="s">
        <v>138</v>
      </c>
      <c r="C274" s="159" t="str">
        <f>DATA!C125</f>
        <v>2 (Mahanatoa)</v>
      </c>
      <c r="D274" s="84">
        <f>DATA!D125</f>
        <v>142</v>
      </c>
      <c r="E274" s="84">
        <f>DATA!E125</f>
        <v>97</v>
      </c>
      <c r="F274" s="84">
        <f>DATA!F125</f>
        <v>45</v>
      </c>
      <c r="G274" s="104">
        <f t="shared" si="174"/>
        <v>68.309859154929569</v>
      </c>
      <c r="H274" s="84">
        <f>DATA!H125</f>
        <v>1</v>
      </c>
      <c r="I274" s="93">
        <f>DATA!I125</f>
        <v>1</v>
      </c>
      <c r="J274" s="84">
        <f>DATA!J125</f>
        <v>95</v>
      </c>
      <c r="K274" s="15">
        <f>DATA!K125</f>
        <v>1</v>
      </c>
      <c r="L274" s="38">
        <f>K274/J274*100</f>
        <v>1.0526315789473684</v>
      </c>
      <c r="M274" s="77">
        <f>DATA!L125</f>
        <v>25</v>
      </c>
      <c r="N274" s="38">
        <f>M274/J274*100</f>
        <v>26.315789473684209</v>
      </c>
      <c r="O274" s="77">
        <f>DATA!M125</f>
        <v>1</v>
      </c>
      <c r="P274" s="38">
        <f>O274/J274*100</f>
        <v>1.0526315789473684</v>
      </c>
      <c r="Q274" s="77">
        <f>DATA!N125</f>
        <v>34</v>
      </c>
      <c r="R274" s="38">
        <f>Q274/J274*100</f>
        <v>35.789473684210527</v>
      </c>
      <c r="S274" s="77">
        <f>DATA!O125</f>
        <v>0</v>
      </c>
      <c r="T274" s="38">
        <f>S274/J274*100</f>
        <v>0</v>
      </c>
      <c r="U274" s="77">
        <f>DATA!P125</f>
        <v>34</v>
      </c>
      <c r="V274" s="38">
        <f>U274/J274*100</f>
        <v>35.789473684210527</v>
      </c>
    </row>
    <row r="275" spans="1:40" s="15" customFormat="1" x14ac:dyDescent="0.25">
      <c r="A275" s="84" t="s">
        <v>96</v>
      </c>
      <c r="B275" s="84" t="s">
        <v>138</v>
      </c>
      <c r="C275" s="159" t="str">
        <f>DATA!C126</f>
        <v>3 (Anatonu)</v>
      </c>
      <c r="D275" s="84">
        <f>DATA!D126</f>
        <v>287</v>
      </c>
      <c r="E275" s="84">
        <f>DATA!E126</f>
        <v>162</v>
      </c>
      <c r="F275" s="84">
        <f>DATA!F126</f>
        <v>125</v>
      </c>
      <c r="G275" s="104">
        <f t="shared" si="174"/>
        <v>56.445993031358888</v>
      </c>
      <c r="H275" s="84">
        <f>DATA!H126</f>
        <v>2</v>
      </c>
      <c r="I275" s="93">
        <f>DATA!I126</f>
        <v>2</v>
      </c>
      <c r="J275" s="84">
        <f>DATA!J126</f>
        <v>158</v>
      </c>
      <c r="K275" s="15">
        <f>DATA!K126</f>
        <v>5</v>
      </c>
      <c r="L275" s="38">
        <f>K275/J275*100</f>
        <v>3.1645569620253164</v>
      </c>
      <c r="M275" s="77">
        <f>DATA!L126</f>
        <v>69</v>
      </c>
      <c r="N275" s="38">
        <f>M275/J275*100</f>
        <v>43.670886075949369</v>
      </c>
      <c r="O275" s="77">
        <f>DATA!M126</f>
        <v>1</v>
      </c>
      <c r="P275" s="38">
        <f>O275/J275*100</f>
        <v>0.63291139240506333</v>
      </c>
      <c r="Q275" s="77">
        <f>DATA!N126</f>
        <v>23</v>
      </c>
      <c r="R275" s="38">
        <f>Q275/J275*100</f>
        <v>14.556962025316455</v>
      </c>
      <c r="S275" s="77">
        <f>DATA!O126</f>
        <v>1</v>
      </c>
      <c r="T275" s="38">
        <f>S275/J275*100</f>
        <v>0.63291139240506333</v>
      </c>
      <c r="U275" s="77">
        <f>DATA!P126</f>
        <v>59</v>
      </c>
      <c r="V275" s="38">
        <f>U275/J275*100</f>
        <v>37.341772151898731</v>
      </c>
    </row>
    <row r="276" spans="1:40" s="15" customFormat="1" x14ac:dyDescent="0.25">
      <c r="A276" s="84" t="s">
        <v>96</v>
      </c>
      <c r="B276" s="84" t="s">
        <v>138</v>
      </c>
      <c r="C276" s="159" t="str">
        <f>DATA!C127</f>
        <v>4 (Vaiuru)</v>
      </c>
      <c r="D276" s="84">
        <f>DATA!D127</f>
        <v>241</v>
      </c>
      <c r="E276" s="84">
        <f>DATA!E127</f>
        <v>144</v>
      </c>
      <c r="F276" s="84">
        <f>DATA!F127</f>
        <v>97</v>
      </c>
      <c r="G276" s="104">
        <f t="shared" si="174"/>
        <v>59.751037344398341</v>
      </c>
      <c r="H276" s="84">
        <f>DATA!H127</f>
        <v>1</v>
      </c>
      <c r="I276" s="93">
        <f>DATA!I127</f>
        <v>3</v>
      </c>
      <c r="J276" s="84">
        <f>DATA!J127</f>
        <v>140</v>
      </c>
      <c r="K276" s="15">
        <f>DATA!K127</f>
        <v>1</v>
      </c>
      <c r="L276" s="38">
        <f>K276/J276*100</f>
        <v>0.7142857142857143</v>
      </c>
      <c r="M276" s="77">
        <f>DATA!L127</f>
        <v>41</v>
      </c>
      <c r="N276" s="38">
        <f>M276/J276*100</f>
        <v>29.285714285714288</v>
      </c>
      <c r="O276" s="77">
        <f>DATA!M127</f>
        <v>3</v>
      </c>
      <c r="P276" s="38">
        <f>O276/J276*100</f>
        <v>2.1428571428571428</v>
      </c>
      <c r="Q276" s="77">
        <f>DATA!N127</f>
        <v>47</v>
      </c>
      <c r="R276" s="38">
        <f>Q276/J276*100</f>
        <v>33.571428571428569</v>
      </c>
      <c r="S276" s="77">
        <f>DATA!O127</f>
        <v>2</v>
      </c>
      <c r="T276" s="38">
        <f>S276/J276*100</f>
        <v>1.4285714285714286</v>
      </c>
      <c r="U276" s="77">
        <f>DATA!P127</f>
        <v>46</v>
      </c>
      <c r="V276" s="38">
        <f>U276/J276*100</f>
        <v>32.857142857142854</v>
      </c>
    </row>
    <row r="277" spans="1:40" x14ac:dyDescent="0.25">
      <c r="A277" s="11" t="s">
        <v>96</v>
      </c>
      <c r="B277" s="11" t="s">
        <v>68</v>
      </c>
      <c r="C277" s="26"/>
      <c r="D277" s="59">
        <f>D278</f>
        <v>416</v>
      </c>
      <c r="E277" s="59">
        <f>E278</f>
        <v>376</v>
      </c>
      <c r="F277" s="59">
        <f t="shared" si="161"/>
        <v>40</v>
      </c>
      <c r="G277" s="13">
        <f>E277/D277*100</f>
        <v>90.384615384615387</v>
      </c>
      <c r="H277" s="59">
        <f t="shared" ref="H277:I277" si="175">H278</f>
        <v>0</v>
      </c>
      <c r="I277" s="59">
        <f t="shared" si="175"/>
        <v>1</v>
      </c>
      <c r="J277" s="63">
        <f>J278</f>
        <v>375</v>
      </c>
      <c r="K277" s="59">
        <f>SUM(K278)</f>
        <v>3</v>
      </c>
      <c r="L277" s="57">
        <f>K277/$J277*100</f>
        <v>0.8</v>
      </c>
      <c r="M277" s="59">
        <f>SUM(M278)</f>
        <v>8</v>
      </c>
      <c r="N277" s="57">
        <f>M277/$J277*100</f>
        <v>2.1333333333333333</v>
      </c>
      <c r="O277" s="59">
        <f>SUM(O278)</f>
        <v>0</v>
      </c>
      <c r="P277" s="57">
        <f>O277/$J277*100</f>
        <v>0</v>
      </c>
      <c r="Q277" s="59">
        <f>SUM(Q278)</f>
        <v>284</v>
      </c>
      <c r="R277" s="57">
        <f>Q277/$J277*100</f>
        <v>75.733333333333334</v>
      </c>
      <c r="S277" s="59">
        <f>SUM(S278)</f>
        <v>0</v>
      </c>
      <c r="T277" s="57">
        <f>S277/$J277*100</f>
        <v>0</v>
      </c>
      <c r="U277" s="59">
        <f>SUM(U278)</f>
        <v>80</v>
      </c>
      <c r="V277" s="57">
        <f>U277/$J277*100</f>
        <v>21.333333333333336</v>
      </c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</row>
    <row r="278" spans="1:40" s="15" customFormat="1" x14ac:dyDescent="0.25">
      <c r="A278" s="84" t="s">
        <v>96</v>
      </c>
      <c r="B278" s="84" t="s">
        <v>139</v>
      </c>
      <c r="C278" s="159" t="str">
        <f>DATA!C128</f>
        <v>1 (Ahurei)</v>
      </c>
      <c r="D278" s="84">
        <f>DATA!D128</f>
        <v>416</v>
      </c>
      <c r="E278" s="84">
        <f>DATA!E128</f>
        <v>376</v>
      </c>
      <c r="F278" s="84">
        <f>DATA!F128</f>
        <v>40</v>
      </c>
      <c r="G278" s="104">
        <f>E278/D278*100</f>
        <v>90.384615384615387</v>
      </c>
      <c r="H278" s="84">
        <f>DATA!H128</f>
        <v>0</v>
      </c>
      <c r="I278" s="93">
        <f>DATA!I128</f>
        <v>1</v>
      </c>
      <c r="J278" s="84">
        <f>DATA!J128</f>
        <v>375</v>
      </c>
      <c r="K278" s="15">
        <f>DATA!K128</f>
        <v>3</v>
      </c>
      <c r="L278" s="38">
        <f>K278/J278*100</f>
        <v>0.8</v>
      </c>
      <c r="M278" s="77">
        <f>DATA!L128</f>
        <v>8</v>
      </c>
      <c r="N278" s="38">
        <f>M278/J278*100</f>
        <v>2.1333333333333333</v>
      </c>
      <c r="O278" s="77">
        <f>DATA!M128</f>
        <v>0</v>
      </c>
      <c r="P278" s="38">
        <f>O278/J278*100</f>
        <v>0</v>
      </c>
      <c r="Q278" s="77">
        <f>DATA!N128</f>
        <v>284</v>
      </c>
      <c r="R278" s="38">
        <f>Q278/J278*100</f>
        <v>75.733333333333334</v>
      </c>
      <c r="S278" s="77">
        <f>DATA!O128</f>
        <v>0</v>
      </c>
      <c r="T278" s="38">
        <f>S278/J278*100</f>
        <v>0</v>
      </c>
      <c r="U278" s="77">
        <f>DATA!P128</f>
        <v>80</v>
      </c>
      <c r="V278" s="38">
        <f>U278/J278*100</f>
        <v>21.333333333333336</v>
      </c>
    </row>
    <row r="279" spans="1:40" x14ac:dyDescent="0.25">
      <c r="A279" s="11" t="s">
        <v>96</v>
      </c>
      <c r="B279" s="11" t="s">
        <v>69</v>
      </c>
      <c r="C279" s="26"/>
      <c r="D279" s="59">
        <f>SUM(D280:D282)</f>
        <v>689</v>
      </c>
      <c r="E279" s="59">
        <f>SUM(E280:E282)</f>
        <v>560</v>
      </c>
      <c r="F279" s="59">
        <f t="shared" si="161"/>
        <v>129</v>
      </c>
      <c r="G279" s="13">
        <f>E279/D279*100</f>
        <v>81.277213352685052</v>
      </c>
      <c r="H279" s="59">
        <f t="shared" ref="H279" si="176">SUM(H280:H282)</f>
        <v>2</v>
      </c>
      <c r="I279" s="59">
        <f>SUM(I280:I282)</f>
        <v>3</v>
      </c>
      <c r="J279" s="63">
        <f>SUM(J280:J282)</f>
        <v>555</v>
      </c>
      <c r="K279" s="59">
        <f>SUM(K280:K282)</f>
        <v>24</v>
      </c>
      <c r="L279" s="57">
        <f>K279/$J279*100</f>
        <v>4.3243243243243246</v>
      </c>
      <c r="M279" s="59">
        <f>SUM(M280:M282)</f>
        <v>132</v>
      </c>
      <c r="N279" s="57">
        <f>M279/$J279*100</f>
        <v>23.783783783783786</v>
      </c>
      <c r="O279" s="59">
        <f>SUM(O280:O282)</f>
        <v>0</v>
      </c>
      <c r="P279" s="57">
        <f>O279/$J279*100</f>
        <v>0</v>
      </c>
      <c r="Q279" s="59">
        <f>SUM(Q280:Q282)</f>
        <v>166</v>
      </c>
      <c r="R279" s="57">
        <f>Q279/$J279*100</f>
        <v>29.90990990990991</v>
      </c>
      <c r="S279" s="59">
        <f>SUM(S280:S282)</f>
        <v>2</v>
      </c>
      <c r="T279" s="57">
        <f>S279/$J279*100</f>
        <v>0.36036036036036034</v>
      </c>
      <c r="U279" s="59">
        <f>SUM(U280:U282)</f>
        <v>231</v>
      </c>
      <c r="V279" s="57">
        <f>U279/$J279*100</f>
        <v>41.621621621621621</v>
      </c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</row>
    <row r="280" spans="1:40" s="15" customFormat="1" x14ac:dyDescent="0.25">
      <c r="A280" s="84" t="s">
        <v>96</v>
      </c>
      <c r="B280" s="84" t="s">
        <v>140</v>
      </c>
      <c r="C280" s="159" t="str">
        <f>DATA!C129</f>
        <v>1 (Amaru)</v>
      </c>
      <c r="D280" s="84">
        <f>DATA!D129</f>
        <v>238</v>
      </c>
      <c r="E280" s="84">
        <f>DATA!E129</f>
        <v>212</v>
      </c>
      <c r="F280" s="84">
        <f>DATA!F129</f>
        <v>26</v>
      </c>
      <c r="G280" s="104">
        <f t="shared" ref="G280:G282" si="177">E280/D280*100</f>
        <v>89.075630252100851</v>
      </c>
      <c r="H280" s="84">
        <f>DATA!H129</f>
        <v>2</v>
      </c>
      <c r="I280" s="93">
        <f>DATA!I129</f>
        <v>0</v>
      </c>
      <c r="J280" s="84">
        <f>DATA!J129</f>
        <v>210</v>
      </c>
      <c r="K280" s="15">
        <f>DATA!K129</f>
        <v>14</v>
      </c>
      <c r="L280" s="38">
        <f>K280/J280*100</f>
        <v>6.666666666666667</v>
      </c>
      <c r="M280" s="77">
        <f>DATA!L129</f>
        <v>38</v>
      </c>
      <c r="N280" s="38">
        <f>M280/J280*100</f>
        <v>18.095238095238095</v>
      </c>
      <c r="O280" s="77">
        <f>DATA!M129</f>
        <v>0</v>
      </c>
      <c r="P280" s="38">
        <f>O280/J280*100</f>
        <v>0</v>
      </c>
      <c r="Q280" s="77">
        <f>DATA!N129</f>
        <v>65</v>
      </c>
      <c r="R280" s="38">
        <f>Q280/J280*100</f>
        <v>30.952380952380953</v>
      </c>
      <c r="S280" s="77">
        <f>DATA!O129</f>
        <v>0</v>
      </c>
      <c r="T280" s="38">
        <f>S280/J280*100</f>
        <v>0</v>
      </c>
      <c r="U280" s="77">
        <f>DATA!P129</f>
        <v>93</v>
      </c>
      <c r="V280" s="38">
        <f>U280/J280*100</f>
        <v>44.285714285714285</v>
      </c>
    </row>
    <row r="281" spans="1:40" s="15" customFormat="1" x14ac:dyDescent="0.25">
      <c r="A281" s="84" t="s">
        <v>96</v>
      </c>
      <c r="B281" s="84" t="s">
        <v>140</v>
      </c>
      <c r="C281" s="159" t="str">
        <f>DATA!C130</f>
        <v>2 (Mutuaura)</v>
      </c>
      <c r="D281" s="84">
        <f>DATA!D130</f>
        <v>265</v>
      </c>
      <c r="E281" s="84">
        <f>DATA!E130</f>
        <v>209</v>
      </c>
      <c r="F281" s="84">
        <f>DATA!F130</f>
        <v>56</v>
      </c>
      <c r="G281" s="104">
        <f t="shared" si="177"/>
        <v>78.867924528301899</v>
      </c>
      <c r="H281" s="84">
        <f>DATA!H130</f>
        <v>0</v>
      </c>
      <c r="I281" s="93">
        <f>DATA!I130</f>
        <v>3</v>
      </c>
      <c r="J281" s="84">
        <f>DATA!J130</f>
        <v>206</v>
      </c>
      <c r="K281" s="15">
        <f>DATA!K130</f>
        <v>4</v>
      </c>
      <c r="L281" s="38">
        <f>K281/J281*100</f>
        <v>1.9417475728155338</v>
      </c>
      <c r="M281" s="77">
        <f>DATA!L130</f>
        <v>69</v>
      </c>
      <c r="N281" s="38">
        <f>M281/J281*100</f>
        <v>33.495145631067963</v>
      </c>
      <c r="O281" s="77">
        <f>DATA!M130</f>
        <v>0</v>
      </c>
      <c r="P281" s="38">
        <f>O281/J281*100</f>
        <v>0</v>
      </c>
      <c r="Q281" s="77">
        <f>DATA!N130</f>
        <v>50</v>
      </c>
      <c r="R281" s="38">
        <f>Q281/J281*100</f>
        <v>24.271844660194176</v>
      </c>
      <c r="S281" s="77">
        <f>DATA!O130</f>
        <v>0</v>
      </c>
      <c r="T281" s="38">
        <f>S281/J281*100</f>
        <v>0</v>
      </c>
      <c r="U281" s="77">
        <f>DATA!P130</f>
        <v>83</v>
      </c>
      <c r="V281" s="38">
        <f>U281/J281*100</f>
        <v>40.291262135922331</v>
      </c>
    </row>
    <row r="282" spans="1:40" s="15" customFormat="1" x14ac:dyDescent="0.25">
      <c r="A282" s="84" t="s">
        <v>96</v>
      </c>
      <c r="B282" s="84" t="s">
        <v>140</v>
      </c>
      <c r="C282" s="159" t="str">
        <f>DATA!C131</f>
        <v>3 (Anapoto)</v>
      </c>
      <c r="D282" s="84">
        <f>DATA!D131</f>
        <v>186</v>
      </c>
      <c r="E282" s="84">
        <f>DATA!E131</f>
        <v>139</v>
      </c>
      <c r="F282" s="84">
        <f>DATA!F131</f>
        <v>47</v>
      </c>
      <c r="G282" s="104">
        <f t="shared" si="177"/>
        <v>74.731182795698928</v>
      </c>
      <c r="H282" s="84">
        <f>DATA!H131</f>
        <v>0</v>
      </c>
      <c r="I282" s="93">
        <f>DATA!I131</f>
        <v>0</v>
      </c>
      <c r="J282" s="84">
        <f>DATA!J131</f>
        <v>139</v>
      </c>
      <c r="K282" s="15">
        <f>DATA!K131</f>
        <v>6</v>
      </c>
      <c r="L282" s="38">
        <f>K282/J282*100</f>
        <v>4.3165467625899279</v>
      </c>
      <c r="M282" s="77">
        <f>DATA!L131</f>
        <v>25</v>
      </c>
      <c r="N282" s="38">
        <f>M282/J282*100</f>
        <v>17.985611510791365</v>
      </c>
      <c r="O282" s="77">
        <f>DATA!M131</f>
        <v>0</v>
      </c>
      <c r="P282" s="38">
        <f>O282/J282*100</f>
        <v>0</v>
      </c>
      <c r="Q282" s="77">
        <f>DATA!N131</f>
        <v>51</v>
      </c>
      <c r="R282" s="38">
        <f>Q282/J282*100</f>
        <v>36.690647482014391</v>
      </c>
      <c r="S282" s="77">
        <f>DATA!O131</f>
        <v>2</v>
      </c>
      <c r="T282" s="38">
        <f>S282/J282*100</f>
        <v>1.4388489208633095</v>
      </c>
      <c r="U282" s="77">
        <f>DATA!P131</f>
        <v>55</v>
      </c>
      <c r="V282" s="38">
        <f>U282/J282*100</f>
        <v>39.568345323741006</v>
      </c>
    </row>
    <row r="283" spans="1:40" x14ac:dyDescent="0.25">
      <c r="A283" s="11" t="s">
        <v>96</v>
      </c>
      <c r="B283" s="11" t="s">
        <v>70</v>
      </c>
      <c r="C283" s="26"/>
      <c r="D283" s="59">
        <f>SUM(D284:D286)</f>
        <v>2033</v>
      </c>
      <c r="E283" s="59">
        <f>SUM(E284:E286)</f>
        <v>1566</v>
      </c>
      <c r="F283" s="59">
        <f t="shared" si="161"/>
        <v>467</v>
      </c>
      <c r="G283" s="13">
        <f>E283/D283*100</f>
        <v>77.029021151008365</v>
      </c>
      <c r="H283" s="59">
        <f t="shared" ref="H283" si="178">SUM(H284:H286)</f>
        <v>0</v>
      </c>
      <c r="I283" s="59">
        <f>SUM(I284:I286)</f>
        <v>21</v>
      </c>
      <c r="J283" s="63">
        <f>SUM(J284:J286)</f>
        <v>1545</v>
      </c>
      <c r="K283" s="59">
        <f>SUM(K284:K286)</f>
        <v>12</v>
      </c>
      <c r="L283" s="57">
        <f>K283/$J283*100</f>
        <v>0.77669902912621358</v>
      </c>
      <c r="M283" s="59">
        <f>SUM(M284:M286)</f>
        <v>115</v>
      </c>
      <c r="N283" s="57">
        <f>M283/$J283*100</f>
        <v>7.4433656957928811</v>
      </c>
      <c r="O283" s="59">
        <f>SUM(O284:O286)</f>
        <v>15</v>
      </c>
      <c r="P283" s="57">
        <f>O283/$J283*100</f>
        <v>0.97087378640776689</v>
      </c>
      <c r="Q283" s="59">
        <f>SUM(Q284:Q286)</f>
        <v>537</v>
      </c>
      <c r="R283" s="57">
        <f>Q283/$J283*100</f>
        <v>34.757281553398059</v>
      </c>
      <c r="S283" s="59">
        <f>SUM(S284:S286)</f>
        <v>5</v>
      </c>
      <c r="T283" s="57">
        <f>S283/$J283*100</f>
        <v>0.3236245954692557</v>
      </c>
      <c r="U283" s="59">
        <f>SUM(U284:U286)</f>
        <v>861</v>
      </c>
      <c r="V283" s="57">
        <f>U283/$J283*100</f>
        <v>55.728155339805831</v>
      </c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</row>
    <row r="284" spans="1:40" s="15" customFormat="1" x14ac:dyDescent="0.25">
      <c r="A284" s="84" t="s">
        <v>96</v>
      </c>
      <c r="B284" s="84" t="s">
        <v>141</v>
      </c>
      <c r="C284" s="159" t="str">
        <f>DATA!C132</f>
        <v>1 (Moerai)</v>
      </c>
      <c r="D284" s="84">
        <f>DATA!D132</f>
        <v>1000</v>
      </c>
      <c r="E284" s="84">
        <f>DATA!E132</f>
        <v>789</v>
      </c>
      <c r="F284" s="84">
        <f>DATA!F132</f>
        <v>211</v>
      </c>
      <c r="G284" s="104">
        <f t="shared" ref="G284:G286" si="179">E284/D284*100</f>
        <v>78.900000000000006</v>
      </c>
      <c r="H284" s="84">
        <f>DATA!H132</f>
        <v>0</v>
      </c>
      <c r="I284" s="93">
        <f>DATA!I132</f>
        <v>4</v>
      </c>
      <c r="J284" s="84">
        <f>DATA!J132</f>
        <v>785</v>
      </c>
      <c r="K284" s="15">
        <f>DATA!K132</f>
        <v>8</v>
      </c>
      <c r="L284" s="38">
        <f>K284/J284*100</f>
        <v>1.0191082802547771</v>
      </c>
      <c r="M284" s="77">
        <f>DATA!L132</f>
        <v>52</v>
      </c>
      <c r="N284" s="38">
        <f>M284/J284*100</f>
        <v>6.6242038216560513</v>
      </c>
      <c r="O284" s="77">
        <f>DATA!M132</f>
        <v>6</v>
      </c>
      <c r="P284" s="38">
        <f>O284/J284*100</f>
        <v>0.76433121019108285</v>
      </c>
      <c r="Q284" s="77">
        <f>DATA!N132</f>
        <v>303</v>
      </c>
      <c r="R284" s="38">
        <f>Q284/J284*100</f>
        <v>38.598726114649686</v>
      </c>
      <c r="S284" s="77">
        <f>DATA!O132</f>
        <v>2</v>
      </c>
      <c r="T284" s="38">
        <f>S284/J284*100</f>
        <v>0.25477707006369427</v>
      </c>
      <c r="U284" s="77">
        <f>DATA!P132</f>
        <v>414</v>
      </c>
      <c r="V284" s="38">
        <f>U284/J284*100</f>
        <v>52.738853503184714</v>
      </c>
    </row>
    <row r="285" spans="1:40" s="15" customFormat="1" x14ac:dyDescent="0.25">
      <c r="A285" s="84" t="s">
        <v>96</v>
      </c>
      <c r="B285" s="84" t="s">
        <v>141</v>
      </c>
      <c r="C285" s="159" t="str">
        <f>DATA!C133</f>
        <v>2 (Avera)</v>
      </c>
      <c r="D285" s="84">
        <f>DATA!D133</f>
        <v>655</v>
      </c>
      <c r="E285" s="84">
        <f>DATA!E133</f>
        <v>492</v>
      </c>
      <c r="F285" s="84">
        <f>DATA!F133</f>
        <v>163</v>
      </c>
      <c r="G285" s="104">
        <f t="shared" si="179"/>
        <v>75.114503816793899</v>
      </c>
      <c r="H285" s="84">
        <f>DATA!H133</f>
        <v>0</v>
      </c>
      <c r="I285" s="93">
        <f>DATA!I133</f>
        <v>5</v>
      </c>
      <c r="J285" s="84">
        <f>DATA!J133</f>
        <v>487</v>
      </c>
      <c r="K285" s="15">
        <f>DATA!K133</f>
        <v>1</v>
      </c>
      <c r="L285" s="38">
        <f>K285/J285*100</f>
        <v>0.20533880903490762</v>
      </c>
      <c r="M285" s="77">
        <f>DATA!L133</f>
        <v>47</v>
      </c>
      <c r="N285" s="38">
        <f>M285/J285*100</f>
        <v>9.6509240246406574</v>
      </c>
      <c r="O285" s="77">
        <f>DATA!M133</f>
        <v>7</v>
      </c>
      <c r="P285" s="38">
        <f>O285/J285*100</f>
        <v>1.4373716632443532</v>
      </c>
      <c r="Q285" s="77">
        <f>DATA!N133</f>
        <v>147</v>
      </c>
      <c r="R285" s="38">
        <f>Q285/J285*100</f>
        <v>30.184804928131413</v>
      </c>
      <c r="S285" s="77">
        <f>DATA!O133</f>
        <v>1</v>
      </c>
      <c r="T285" s="38">
        <f>S285/J285*100</f>
        <v>0.20533880903490762</v>
      </c>
      <c r="U285" s="77">
        <f>DATA!P133</f>
        <v>284</v>
      </c>
      <c r="V285" s="38">
        <f>U285/J285*100</f>
        <v>58.316221765913753</v>
      </c>
    </row>
    <row r="286" spans="1:40" s="15" customFormat="1" x14ac:dyDescent="0.25">
      <c r="A286" s="84" t="s">
        <v>96</v>
      </c>
      <c r="B286" s="84" t="s">
        <v>141</v>
      </c>
      <c r="C286" s="159" t="str">
        <f>DATA!C134</f>
        <v>3 (Hauti)</v>
      </c>
      <c r="D286" s="84">
        <f>DATA!D134</f>
        <v>378</v>
      </c>
      <c r="E286" s="84">
        <f>DATA!E134</f>
        <v>285</v>
      </c>
      <c r="F286" s="84">
        <f>DATA!F134</f>
        <v>93</v>
      </c>
      <c r="G286" s="104">
        <f t="shared" si="179"/>
        <v>75.396825396825392</v>
      </c>
      <c r="H286" s="84">
        <f>DATA!H134</f>
        <v>0</v>
      </c>
      <c r="I286" s="93">
        <f>DATA!I134</f>
        <v>12</v>
      </c>
      <c r="J286" s="84">
        <f>DATA!J134</f>
        <v>273</v>
      </c>
      <c r="K286" s="15">
        <f>DATA!K134</f>
        <v>3</v>
      </c>
      <c r="L286" s="38">
        <f>K286/J286*100</f>
        <v>1.098901098901099</v>
      </c>
      <c r="M286" s="77">
        <f>DATA!L134</f>
        <v>16</v>
      </c>
      <c r="N286" s="38">
        <f>M286/J286*100</f>
        <v>5.8608058608058604</v>
      </c>
      <c r="O286" s="77">
        <f>DATA!M134</f>
        <v>2</v>
      </c>
      <c r="P286" s="38">
        <f>O286/J286*100</f>
        <v>0.73260073260073255</v>
      </c>
      <c r="Q286" s="77">
        <f>DATA!N134</f>
        <v>87</v>
      </c>
      <c r="R286" s="38">
        <f>Q286/J286*100</f>
        <v>31.868131868131865</v>
      </c>
      <c r="S286" s="77">
        <f>DATA!O134</f>
        <v>2</v>
      </c>
      <c r="T286" s="38">
        <f>S286/J286*100</f>
        <v>0.73260073260073255</v>
      </c>
      <c r="U286" s="77">
        <f>DATA!P134</f>
        <v>163</v>
      </c>
      <c r="V286" s="38">
        <f>U286/J286*100</f>
        <v>59.706959706959708</v>
      </c>
    </row>
    <row r="287" spans="1:40" x14ac:dyDescent="0.25">
      <c r="A287" s="11" t="s">
        <v>96</v>
      </c>
      <c r="B287" s="11" t="s">
        <v>71</v>
      </c>
      <c r="C287" s="26"/>
      <c r="D287" s="59">
        <f>SUM(D288:D290)</f>
        <v>1704</v>
      </c>
      <c r="E287" s="59">
        <f>SUM(E288:E290)</f>
        <v>1338</v>
      </c>
      <c r="F287" s="59">
        <f t="shared" si="161"/>
        <v>366</v>
      </c>
      <c r="G287" s="13">
        <f>E287/D287*100</f>
        <v>78.521126760563376</v>
      </c>
      <c r="H287" s="59">
        <f t="shared" ref="H287" si="180">SUM(H288:H290)</f>
        <v>8</v>
      </c>
      <c r="I287" s="59">
        <f>SUM(I288:I290)</f>
        <v>7</v>
      </c>
      <c r="J287" s="63">
        <f>SUM(J288:J290)</f>
        <v>1323</v>
      </c>
      <c r="K287" s="59">
        <f>SUM(K288:K290)</f>
        <v>20</v>
      </c>
      <c r="L287" s="57">
        <f>K287/$J287*100</f>
        <v>1.5117157974300832</v>
      </c>
      <c r="M287" s="59">
        <f>SUM(M288:M290)</f>
        <v>213</v>
      </c>
      <c r="N287" s="57">
        <f>M287/$J287*100</f>
        <v>16.099773242630384</v>
      </c>
      <c r="O287" s="59">
        <f>SUM(O288:O290)</f>
        <v>48</v>
      </c>
      <c r="P287" s="57">
        <f>O287/$J287*100</f>
        <v>3.6281179138321997</v>
      </c>
      <c r="Q287" s="59">
        <f>SUM(Q288:Q290)</f>
        <v>647</v>
      </c>
      <c r="R287" s="57">
        <f>Q287/$J287*100</f>
        <v>48.904006046863188</v>
      </c>
      <c r="S287" s="59">
        <f>SUM(S288:S290)</f>
        <v>5</v>
      </c>
      <c r="T287" s="57">
        <f>S287/$J287*100</f>
        <v>0.3779289493575208</v>
      </c>
      <c r="U287" s="59">
        <f>SUM(U288:U290)</f>
        <v>390</v>
      </c>
      <c r="V287" s="57">
        <f>U287/$J287*100</f>
        <v>29.478458049886619</v>
      </c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</row>
    <row r="288" spans="1:40" s="15" customFormat="1" x14ac:dyDescent="0.25">
      <c r="A288" s="84" t="s">
        <v>96</v>
      </c>
      <c r="B288" s="84" t="s">
        <v>142</v>
      </c>
      <c r="C288" s="159" t="str">
        <f>DATA!C135</f>
        <v>1 (Mataura)</v>
      </c>
      <c r="D288" s="84">
        <f>DATA!D135</f>
        <v>791</v>
      </c>
      <c r="E288" s="84">
        <f>DATA!E135</f>
        <v>613</v>
      </c>
      <c r="F288" s="84">
        <f>DATA!F135</f>
        <v>178</v>
      </c>
      <c r="G288" s="104">
        <f t="shared" ref="G288:G290" si="181">E288/D288*100</f>
        <v>77.49683944374209</v>
      </c>
      <c r="H288" s="84">
        <f>DATA!H135</f>
        <v>2</v>
      </c>
      <c r="I288" s="93">
        <f>DATA!I135</f>
        <v>1</v>
      </c>
      <c r="J288" s="84">
        <f>DATA!J135</f>
        <v>610</v>
      </c>
      <c r="K288" s="15">
        <f>DATA!K135</f>
        <v>12</v>
      </c>
      <c r="L288" s="38">
        <f>K288/J288*100</f>
        <v>1.9672131147540985</v>
      </c>
      <c r="M288" s="77">
        <f>DATA!L135</f>
        <v>120</v>
      </c>
      <c r="N288" s="38">
        <f>M288/J288*100</f>
        <v>19.672131147540984</v>
      </c>
      <c r="O288" s="77">
        <f>DATA!M135</f>
        <v>19</v>
      </c>
      <c r="P288" s="38">
        <f>O288/J288*100</f>
        <v>3.1147540983606561</v>
      </c>
      <c r="Q288" s="77">
        <f>DATA!N135</f>
        <v>297</v>
      </c>
      <c r="R288" s="38">
        <f>Q288/J288*100</f>
        <v>48.688524590163937</v>
      </c>
      <c r="S288" s="77">
        <f>DATA!O135</f>
        <v>4</v>
      </c>
      <c r="T288" s="38">
        <f>S288/J288*100</f>
        <v>0.65573770491803274</v>
      </c>
      <c r="U288" s="77">
        <f>DATA!P135</f>
        <v>158</v>
      </c>
      <c r="V288" s="38">
        <f>U288/J288*100</f>
        <v>25.901639344262296</v>
      </c>
    </row>
    <row r="289" spans="1:40" s="15" customFormat="1" x14ac:dyDescent="0.25">
      <c r="A289" s="84" t="s">
        <v>96</v>
      </c>
      <c r="B289" s="84" t="s">
        <v>142</v>
      </c>
      <c r="C289" s="159" t="str">
        <f>DATA!C136</f>
        <v>2 (Taahuaia)</v>
      </c>
      <c r="D289" s="84">
        <f>DATA!D136</f>
        <v>432</v>
      </c>
      <c r="E289" s="84">
        <f>DATA!E136</f>
        <v>341</v>
      </c>
      <c r="F289" s="84">
        <f>DATA!F136</f>
        <v>91</v>
      </c>
      <c r="G289" s="104">
        <f t="shared" si="181"/>
        <v>78.93518518518519</v>
      </c>
      <c r="H289" s="84">
        <f>DATA!H136</f>
        <v>1</v>
      </c>
      <c r="I289" s="84">
        <f>DATA!I136</f>
        <v>3</v>
      </c>
      <c r="J289" s="84">
        <f>DATA!J136</f>
        <v>337</v>
      </c>
      <c r="K289" s="15">
        <f>DATA!K136</f>
        <v>5</v>
      </c>
      <c r="L289" s="38">
        <f>K289/J289*100</f>
        <v>1.4836795252225521</v>
      </c>
      <c r="M289" s="77">
        <f>DATA!L136</f>
        <v>34</v>
      </c>
      <c r="N289" s="38">
        <f>M289/J289*100</f>
        <v>10.089020771513352</v>
      </c>
      <c r="O289" s="77">
        <f>DATA!M136</f>
        <v>16</v>
      </c>
      <c r="P289" s="38">
        <f>O289/J289*100</f>
        <v>4.7477744807121667</v>
      </c>
      <c r="Q289" s="77">
        <f>DATA!N136</f>
        <v>190</v>
      </c>
      <c r="R289" s="38">
        <f>Q289/J289*100</f>
        <v>56.379821958456979</v>
      </c>
      <c r="S289" s="77">
        <f>DATA!O136</f>
        <v>1</v>
      </c>
      <c r="T289" s="38">
        <f>S289/J289*100</f>
        <v>0.29673590504451042</v>
      </c>
      <c r="U289" s="77">
        <f>DATA!P136</f>
        <v>91</v>
      </c>
      <c r="V289" s="38">
        <f>U289/J289*100</f>
        <v>27.002967359050444</v>
      </c>
    </row>
    <row r="290" spans="1:40" s="15" customFormat="1" x14ac:dyDescent="0.25">
      <c r="A290" s="84" t="s">
        <v>96</v>
      </c>
      <c r="B290" s="84" t="s">
        <v>142</v>
      </c>
      <c r="C290" s="159" t="str">
        <f>DATA!C137</f>
        <v>3 (Mahu)</v>
      </c>
      <c r="D290" s="84">
        <f>DATA!D137</f>
        <v>481</v>
      </c>
      <c r="E290" s="84">
        <f>DATA!E137</f>
        <v>384</v>
      </c>
      <c r="F290" s="84">
        <f>DATA!F137</f>
        <v>97</v>
      </c>
      <c r="G290" s="104">
        <f t="shared" si="181"/>
        <v>79.833679833679838</v>
      </c>
      <c r="H290" s="84">
        <f>DATA!H137</f>
        <v>5</v>
      </c>
      <c r="I290" s="84">
        <f>DATA!I137</f>
        <v>3</v>
      </c>
      <c r="J290" s="84">
        <f>DATA!J137</f>
        <v>376</v>
      </c>
      <c r="K290" s="15">
        <f>DATA!K137</f>
        <v>3</v>
      </c>
      <c r="L290" s="38">
        <f>K290/J290*100</f>
        <v>0.7978723404255319</v>
      </c>
      <c r="M290" s="77">
        <f>DATA!L137</f>
        <v>59</v>
      </c>
      <c r="N290" s="38">
        <f>M290/J290*100</f>
        <v>15.691489361702127</v>
      </c>
      <c r="O290" s="77">
        <f>DATA!M137</f>
        <v>13</v>
      </c>
      <c r="P290" s="38">
        <f>O290/J290*100</f>
        <v>3.4574468085106385</v>
      </c>
      <c r="Q290" s="77">
        <f>DATA!N137</f>
        <v>160</v>
      </c>
      <c r="R290" s="38">
        <f>Q290/J290*100</f>
        <v>42.553191489361701</v>
      </c>
      <c r="S290" s="77">
        <f>DATA!O137</f>
        <v>0</v>
      </c>
      <c r="T290" s="38">
        <f>S290/J290*100</f>
        <v>0</v>
      </c>
      <c r="U290" s="77">
        <f>DATA!P137</f>
        <v>141</v>
      </c>
      <c r="V290" s="38">
        <f>U290/J290*100</f>
        <v>37.5</v>
      </c>
    </row>
    <row r="291" spans="1:40" x14ac:dyDescent="0.25">
      <c r="D291" s="60"/>
      <c r="E291" s="60"/>
      <c r="F291" s="60"/>
      <c r="H291" s="60"/>
      <c r="I291" s="60"/>
      <c r="J291" s="60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</row>
    <row r="292" spans="1:40" ht="48.75" customHeight="1" x14ac:dyDescent="0.25">
      <c r="D292" s="60"/>
      <c r="E292" s="60"/>
      <c r="F292" s="60"/>
      <c r="H292" s="60"/>
      <c r="I292" s="60"/>
      <c r="J292" s="60"/>
      <c r="K292" s="170" t="str">
        <f>K4</f>
        <v>TE ORA API O PORINETIA</v>
      </c>
      <c r="L292" s="170"/>
      <c r="M292" s="170" t="str">
        <f t="shared" ref="M292" si="182">M4</f>
        <v>TAVINI HUIRAATIRA</v>
      </c>
      <c r="N292" s="170"/>
      <c r="O292" s="170" t="str">
        <f t="shared" ref="O292" si="183">O4</f>
        <v>E REO MANAHUNE</v>
      </c>
      <c r="P292" s="170"/>
      <c r="Q292" s="170" t="str">
        <f t="shared" ref="Q292" si="184">Q4</f>
        <v>TAHOERAA HUIRAATIRA</v>
      </c>
      <c r="R292" s="170"/>
      <c r="S292" s="170" t="str">
        <f t="shared" ref="S292" si="185">S4</f>
        <v>DIGNITÉ BONHEUR</v>
      </c>
      <c r="T292" s="170"/>
      <c r="U292" s="170" t="str">
        <f>U4</f>
        <v>TAPURA HUIRAATIRA</v>
      </c>
      <c r="V292" s="170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</row>
    <row r="293" spans="1:40" ht="45" x14ac:dyDescent="0.25">
      <c r="A293" s="167"/>
      <c r="B293" s="147" t="str">
        <f>'par communes'!B66</f>
        <v>Nb de Communes</v>
      </c>
      <c r="C293" s="148" t="str">
        <f>'par communes'!C66</f>
        <v>Nb. bureaux de vote</v>
      </c>
      <c r="D293" s="149" t="str">
        <f>'par communes'!D66</f>
        <v xml:space="preserve"> Nb. inscrits</v>
      </c>
      <c r="E293" s="149" t="str">
        <f>'par communes'!E66</f>
        <v>Nb. Votants</v>
      </c>
      <c r="F293" s="149" t="str">
        <f>'par communes'!F66</f>
        <v>Abstention</v>
      </c>
      <c r="G293" s="148" t="str">
        <f>'par communes'!G66</f>
        <v>Taux participation</v>
      </c>
      <c r="H293" s="149" t="str">
        <f>'par communes'!H66</f>
        <v>Blancs</v>
      </c>
      <c r="I293" s="149" t="str">
        <f>'par communes'!I66</f>
        <v>Nuls</v>
      </c>
      <c r="J293" s="149" t="str">
        <f>'par communes'!J66</f>
        <v>Nb. Exprimes</v>
      </c>
      <c r="K293" s="111" t="str">
        <f>'par communes'!K66</f>
        <v>Voix Obtenues</v>
      </c>
      <c r="L293" s="101" t="str">
        <f>'par communes'!L66</f>
        <v>%</v>
      </c>
      <c r="M293" s="111" t="str">
        <f>'par communes'!M66</f>
        <v>Voix Obtenues</v>
      </c>
      <c r="N293" s="112" t="str">
        <f>'par communes'!N66</f>
        <v>%</v>
      </c>
      <c r="O293" s="102" t="str">
        <f>'par communes'!O66</f>
        <v>Voix Obtenues</v>
      </c>
      <c r="P293" s="112" t="str">
        <f>'par communes'!P66</f>
        <v>%</v>
      </c>
      <c r="Q293" s="102" t="str">
        <f>'par communes'!Q66</f>
        <v>Voix Obtenues</v>
      </c>
      <c r="R293" s="101" t="str">
        <f>'par communes'!R66</f>
        <v>%</v>
      </c>
      <c r="S293" s="111" t="str">
        <f>'par communes'!S66</f>
        <v>Voix Obtenues</v>
      </c>
      <c r="T293" s="112" t="str">
        <f>'par communes'!T66</f>
        <v>%</v>
      </c>
      <c r="U293" s="102" t="str">
        <f>'par communes'!U66</f>
        <v>Voix Obtenues</v>
      </c>
      <c r="V293" s="101" t="str">
        <f>'par communes'!V66</f>
        <v>%</v>
      </c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</row>
    <row r="294" spans="1:40" x14ac:dyDescent="0.25">
      <c r="A294" s="88" t="str">
        <f>'par communes'!A67</f>
        <v>1ère SECTION DES ÎLES DU VENT</v>
      </c>
      <c r="B294" s="89">
        <f>'par communes'!B67</f>
        <v>4</v>
      </c>
      <c r="C294" s="164">
        <f>'par communes'!C67</f>
        <v>41</v>
      </c>
      <c r="D294" s="89">
        <f>'par communes'!D67</f>
        <v>51695</v>
      </c>
      <c r="E294" s="89">
        <f>'par communes'!E67</f>
        <v>29944</v>
      </c>
      <c r="F294" s="89">
        <f>'par communes'!F67</f>
        <v>21751</v>
      </c>
      <c r="G294" s="91">
        <f>'par communes'!G67</f>
        <v>57.924364058419577</v>
      </c>
      <c r="H294" s="89">
        <f>'par communes'!H67</f>
        <v>293</v>
      </c>
      <c r="I294" s="89">
        <f>'par communes'!I67</f>
        <v>238</v>
      </c>
      <c r="J294" s="89">
        <f>'par communes'!J67</f>
        <v>29413</v>
      </c>
      <c r="K294" s="67">
        <f>'par communes'!K67</f>
        <v>1323</v>
      </c>
      <c r="L294" s="31">
        <f>'par communes'!L67</f>
        <v>4.4980110835344913</v>
      </c>
      <c r="M294" s="67">
        <f>'par communes'!M67</f>
        <v>5362</v>
      </c>
      <c r="N294" s="30">
        <f>'par communes'!N67</f>
        <v>18.230034338557779</v>
      </c>
      <c r="O294" s="67">
        <f>'par communes'!O67</f>
        <v>813</v>
      </c>
      <c r="P294" s="31">
        <f>'par communes'!P67</f>
        <v>2.7640839084758442</v>
      </c>
      <c r="Q294" s="67">
        <f>'par communes'!Q67</f>
        <v>8919</v>
      </c>
      <c r="R294" s="30">
        <f>'par communes'!R67</f>
        <v>30.323326420290346</v>
      </c>
      <c r="S294" s="67">
        <f>'par communes'!S67</f>
        <v>367</v>
      </c>
      <c r="T294" s="31">
        <f>'par communes'!T67</f>
        <v>1.2477475946010268</v>
      </c>
      <c r="U294" s="67">
        <f>'par communes'!U67</f>
        <v>12629</v>
      </c>
      <c r="V294" s="31">
        <f>'par communes'!V67</f>
        <v>42.936796654540508</v>
      </c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</row>
    <row r="295" spans="1:40" x14ac:dyDescent="0.25">
      <c r="A295" s="88" t="str">
        <f>'par communes'!A68</f>
        <v>2ème SECTION DES ÎLES DU VENT</v>
      </c>
      <c r="B295" s="89">
        <f>'par communes'!B68</f>
        <v>7</v>
      </c>
      <c r="C295" s="164">
        <f>'par communes'!C68</f>
        <v>51</v>
      </c>
      <c r="D295" s="90">
        <f>'par communes'!D68</f>
        <v>62346</v>
      </c>
      <c r="E295" s="90">
        <f>'par communes'!E68</f>
        <v>35234</v>
      </c>
      <c r="F295" s="90">
        <f>'par communes'!F68</f>
        <v>27112</v>
      </c>
      <c r="G295" s="91">
        <f>'par communes'!G68</f>
        <v>56.513649632694964</v>
      </c>
      <c r="H295" s="90">
        <f>'par communes'!H68</f>
        <v>321</v>
      </c>
      <c r="I295" s="90">
        <f>'par communes'!I68</f>
        <v>303</v>
      </c>
      <c r="J295" s="90">
        <f>'par communes'!J68</f>
        <v>34610</v>
      </c>
      <c r="K295" s="67">
        <f>'par communes'!K68</f>
        <v>1250</v>
      </c>
      <c r="L295" s="30">
        <f>'par communes'!L68</f>
        <v>3.6116729268997401</v>
      </c>
      <c r="M295" s="67">
        <f>'par communes'!M68</f>
        <v>7084</v>
      </c>
      <c r="N295" s="30">
        <f>'par communes'!N68</f>
        <v>20.468072811326206</v>
      </c>
      <c r="O295" s="67">
        <f>'par communes'!O68</f>
        <v>613</v>
      </c>
      <c r="P295" s="30">
        <f>'par communes'!P68</f>
        <v>1.7711644033516323</v>
      </c>
      <c r="Q295" s="67">
        <f>'par communes'!Q68</f>
        <v>10855</v>
      </c>
      <c r="R295" s="30">
        <f>'par communes'!R68</f>
        <v>31.363767697197343</v>
      </c>
      <c r="S295" s="67">
        <f>'par communes'!S68</f>
        <v>455</v>
      </c>
      <c r="T295" s="30">
        <f>'par communes'!T68</f>
        <v>1.3146489453915053</v>
      </c>
      <c r="U295" s="67">
        <f>'par communes'!U68</f>
        <v>14353</v>
      </c>
      <c r="V295" s="30">
        <f>'par communes'!V68</f>
        <v>41.470673215833578</v>
      </c>
    </row>
    <row r="296" spans="1:40" x14ac:dyDescent="0.25">
      <c r="A296" s="88" t="str">
        <f>'par section et circo PF'!A8</f>
        <v>3ème SECTION DES ÎLES DU VENT</v>
      </c>
      <c r="B296" s="89">
        <f>'par communes'!B69</f>
        <v>2</v>
      </c>
      <c r="C296" s="164">
        <f>'par communes'!C69</f>
        <v>29</v>
      </c>
      <c r="D296" s="89">
        <f>'par communes'!D69</f>
        <v>37145</v>
      </c>
      <c r="E296" s="89">
        <f>'par communes'!E69</f>
        <v>21994</v>
      </c>
      <c r="F296" s="89">
        <f>'par communes'!F69</f>
        <v>15151</v>
      </c>
      <c r="G296" s="91">
        <f>'par communes'!G69</f>
        <v>59.211199353883423</v>
      </c>
      <c r="H296" s="89">
        <f>'par communes'!H69</f>
        <v>239</v>
      </c>
      <c r="I296" s="89">
        <f>'par communes'!I69</f>
        <v>189</v>
      </c>
      <c r="J296" s="89">
        <f>'par communes'!J69</f>
        <v>21566</v>
      </c>
      <c r="K296" s="67">
        <f>'par section et circo PF'!K8</f>
        <v>953</v>
      </c>
      <c r="L296" s="30">
        <f>'par section et circo PF'!L8</f>
        <v>4.4189928591301122</v>
      </c>
      <c r="M296" s="67">
        <f>'par section et circo PF'!M8</f>
        <v>7414</v>
      </c>
      <c r="N296" s="30">
        <f>'par section et circo PF'!N8</f>
        <v>34.378187888342758</v>
      </c>
      <c r="O296" s="67">
        <f>'par section et circo PF'!O8</f>
        <v>441</v>
      </c>
      <c r="P296" s="30">
        <f>'par section et circo PF'!P8</f>
        <v>2.0448854678660857</v>
      </c>
      <c r="Q296" s="67">
        <f>'par section et circo PF'!Q8</f>
        <v>4369</v>
      </c>
      <c r="R296" s="30">
        <f>'par section et circo PF'!R8</f>
        <v>20.258740610219792</v>
      </c>
      <c r="S296" s="67">
        <f>'par section et circo PF'!S8</f>
        <v>365</v>
      </c>
      <c r="T296" s="30">
        <f>'par section et circo PF'!T8</f>
        <v>1.6924789019753317</v>
      </c>
      <c r="U296" s="67">
        <f>'par section et circo PF'!U8</f>
        <v>8024</v>
      </c>
      <c r="V296" s="30">
        <f>'par section et circo PF'!V8</f>
        <v>37.206714272465916</v>
      </c>
    </row>
    <row r="297" spans="1:40" x14ac:dyDescent="0.25">
      <c r="A297" s="88" t="str">
        <f>'par communes'!A70</f>
        <v>SECTION DES ÎLES SOUS LE VENT</v>
      </c>
      <c r="B297" s="89">
        <f>'par communes'!B70</f>
        <v>7</v>
      </c>
      <c r="C297" s="164">
        <f>'par communes'!C70</f>
        <v>34</v>
      </c>
      <c r="D297" s="89">
        <f>'par communes'!D70</f>
        <v>28365</v>
      </c>
      <c r="E297" s="89">
        <f>'par communes'!E70</f>
        <v>19664</v>
      </c>
      <c r="F297" s="89">
        <f>'par communes'!F70</f>
        <v>8701</v>
      </c>
      <c r="G297" s="91">
        <f>'par communes'!G70</f>
        <v>69.324872201656973</v>
      </c>
      <c r="H297" s="89">
        <f>'par communes'!H70</f>
        <v>184</v>
      </c>
      <c r="I297" s="89">
        <f>'par communes'!I70</f>
        <v>158</v>
      </c>
      <c r="J297" s="89">
        <f>'par communes'!J70</f>
        <v>19322</v>
      </c>
      <c r="K297" s="67">
        <f>'par communes'!K70</f>
        <v>302</v>
      </c>
      <c r="L297" s="30">
        <f>'par communes'!L70</f>
        <v>1.5629851982196459</v>
      </c>
      <c r="M297" s="67">
        <f>'par communes'!M70</f>
        <v>3720</v>
      </c>
      <c r="N297" s="30">
        <f>'par communes'!N70</f>
        <v>19.252665355553255</v>
      </c>
      <c r="O297" s="67">
        <f>'par communes'!O70</f>
        <v>298</v>
      </c>
      <c r="P297" s="30">
        <f>'par communes'!P70</f>
        <v>1.54228340751475</v>
      </c>
      <c r="Q297" s="67">
        <f>'par communes'!Q70</f>
        <v>5252</v>
      </c>
      <c r="R297" s="30">
        <f>'par communes'!R70</f>
        <v>27.18145119552841</v>
      </c>
      <c r="S297" s="67">
        <f>'par communes'!S70</f>
        <v>131</v>
      </c>
      <c r="T297" s="30">
        <f>'par communes'!T70</f>
        <v>0.67798364558534319</v>
      </c>
      <c r="U297" s="67">
        <f>'par communes'!U70</f>
        <v>9619</v>
      </c>
      <c r="V297" s="30">
        <f>'par communes'!V70</f>
        <v>49.78263119759859</v>
      </c>
    </row>
    <row r="298" spans="1:40" x14ac:dyDescent="0.25">
      <c r="A298" s="88" t="str">
        <f>'par communes'!A71</f>
        <v>SECTION DES TUAMOTU OUEST</v>
      </c>
      <c r="B298" s="89">
        <f>'par communes'!B71</f>
        <v>5</v>
      </c>
      <c r="C298" s="164">
        <f>'par communes'!C71</f>
        <v>17</v>
      </c>
      <c r="D298" s="89">
        <f>'par communes'!D71</f>
        <v>8016</v>
      </c>
      <c r="E298" s="89">
        <f>'par communes'!E71</f>
        <v>5634</v>
      </c>
      <c r="F298" s="89">
        <f>'par communes'!F71</f>
        <v>2382</v>
      </c>
      <c r="G298" s="91">
        <f>'par communes'!G71</f>
        <v>70.284431137724539</v>
      </c>
      <c r="H298" s="89">
        <f>'par communes'!H71</f>
        <v>36</v>
      </c>
      <c r="I298" s="89">
        <f>'par communes'!I71</f>
        <v>26</v>
      </c>
      <c r="J298" s="89">
        <f>'par communes'!J71</f>
        <v>5572</v>
      </c>
      <c r="K298" s="67">
        <f>'par communes'!K71</f>
        <v>350</v>
      </c>
      <c r="L298" s="30">
        <f>'par communes'!L71</f>
        <v>6.2814070351758788</v>
      </c>
      <c r="M298" s="67">
        <f>'par communes'!M71</f>
        <v>682</v>
      </c>
      <c r="N298" s="30">
        <f>'par communes'!N71</f>
        <v>12.239770279971285</v>
      </c>
      <c r="O298" s="67">
        <f>'par communes'!O71</f>
        <v>108</v>
      </c>
      <c r="P298" s="30">
        <f>'par communes'!P71</f>
        <v>1.9382627422828429</v>
      </c>
      <c r="Q298" s="67">
        <f>'par communes'!Q71</f>
        <v>1675</v>
      </c>
      <c r="R298" s="30">
        <f>'par communes'!R71</f>
        <v>30.061019382627425</v>
      </c>
      <c r="S298" s="67">
        <f>'par communes'!S71</f>
        <v>49</v>
      </c>
      <c r="T298" s="30">
        <f>'par communes'!T71</f>
        <v>0.87939698492462315</v>
      </c>
      <c r="U298" s="67">
        <f>'par communes'!U71</f>
        <v>2708</v>
      </c>
      <c r="V298" s="30">
        <f>'par communes'!V71</f>
        <v>48.600143575017945</v>
      </c>
    </row>
    <row r="299" spans="1:40" x14ac:dyDescent="0.25">
      <c r="A299" s="88" t="str">
        <f>'par communes'!A72</f>
        <v>SECTION DES TUAMOTU EST ET GAMBIER</v>
      </c>
      <c r="B299" s="89">
        <f>'par communes'!B72</f>
        <v>12</v>
      </c>
      <c r="C299" s="164">
        <f>'par communes'!C72</f>
        <v>26</v>
      </c>
      <c r="D299" s="89">
        <f>'par communes'!D72</f>
        <v>6054</v>
      </c>
      <c r="E299" s="89">
        <f>'par communes'!E72</f>
        <v>4535</v>
      </c>
      <c r="F299" s="89">
        <f>'par communes'!F72</f>
        <v>1519</v>
      </c>
      <c r="G299" s="91">
        <f>'par communes'!G72</f>
        <v>74.90915097456228</v>
      </c>
      <c r="H299" s="89">
        <f>'par communes'!H72</f>
        <v>12</v>
      </c>
      <c r="I299" s="89">
        <f>'par communes'!I72</f>
        <v>25</v>
      </c>
      <c r="J299" s="89">
        <f>'par communes'!J72</f>
        <v>4498</v>
      </c>
      <c r="K299" s="67">
        <f>'par communes'!K72</f>
        <v>245</v>
      </c>
      <c r="L299" s="30">
        <f>'par communes'!L72</f>
        <v>5.4468652734548684</v>
      </c>
      <c r="M299" s="67">
        <f>'par communes'!M72</f>
        <v>374</v>
      </c>
      <c r="N299" s="30">
        <f>'par communes'!N72</f>
        <v>8.314806580702534</v>
      </c>
      <c r="O299" s="67">
        <f>'par communes'!O72</f>
        <v>44</v>
      </c>
      <c r="P299" s="30">
        <f>'par communes'!P72</f>
        <v>0.97821253890618043</v>
      </c>
      <c r="Q299" s="67">
        <f>'par communes'!Q72</f>
        <v>1760</v>
      </c>
      <c r="R299" s="30">
        <f>'par communes'!R72</f>
        <v>39.128501556247222</v>
      </c>
      <c r="S299" s="67">
        <f>'par communes'!S72</f>
        <v>24</v>
      </c>
      <c r="T299" s="30">
        <f>'par communes'!T72</f>
        <v>0.53357047576700756</v>
      </c>
      <c r="U299" s="67">
        <f>'par communes'!U72</f>
        <v>2051</v>
      </c>
      <c r="V299" s="30">
        <f>'par communes'!V72</f>
        <v>45.598043574922187</v>
      </c>
    </row>
    <row r="300" spans="1:40" x14ac:dyDescent="0.25">
      <c r="A300" s="88" t="str">
        <f>'par communes'!A73</f>
        <v>SECTION DES MARQUISES</v>
      </c>
      <c r="B300" s="89">
        <f>'par communes'!B73</f>
        <v>6</v>
      </c>
      <c r="C300" s="164">
        <f>'par communes'!C73</f>
        <v>25</v>
      </c>
      <c r="D300" s="89">
        <f>'par communes'!D73</f>
        <v>7312</v>
      </c>
      <c r="E300" s="89">
        <f>'par communes'!E73</f>
        <v>5718</v>
      </c>
      <c r="F300" s="89">
        <f>'par communes'!F73</f>
        <v>1594</v>
      </c>
      <c r="G300" s="91">
        <f>'par communes'!G73</f>
        <v>78.200218818380733</v>
      </c>
      <c r="H300" s="89">
        <f>'par communes'!H73</f>
        <v>28</v>
      </c>
      <c r="I300" s="89">
        <f>'par communes'!I73</f>
        <v>26</v>
      </c>
      <c r="J300" s="89">
        <f>'par communes'!J73</f>
        <v>5664</v>
      </c>
      <c r="K300" s="67">
        <f>'par communes'!K73</f>
        <v>115</v>
      </c>
      <c r="L300" s="30">
        <f>'par communes'!L73</f>
        <v>2.0303672316384183</v>
      </c>
      <c r="M300" s="67">
        <f>'par communes'!M73</f>
        <v>608</v>
      </c>
      <c r="N300" s="30">
        <f>'par communes'!N73</f>
        <v>10.734463276836157</v>
      </c>
      <c r="O300" s="67">
        <f>'par communes'!O73</f>
        <v>101</v>
      </c>
      <c r="P300" s="30">
        <f>'par communes'!P73</f>
        <v>1.7831920903954801</v>
      </c>
      <c r="Q300" s="67">
        <f>'par communes'!Q73</f>
        <v>2148</v>
      </c>
      <c r="R300" s="30">
        <f>'par communes'!R73</f>
        <v>37.923728813559322</v>
      </c>
      <c r="S300" s="67">
        <f>'par communes'!S73</f>
        <v>34</v>
      </c>
      <c r="T300" s="30">
        <f>'par communes'!T73</f>
        <v>0.60028248587570621</v>
      </c>
      <c r="U300" s="67">
        <f>'par communes'!U73</f>
        <v>2658</v>
      </c>
      <c r="V300" s="30">
        <f>'par communes'!V73</f>
        <v>46.927966101694921</v>
      </c>
    </row>
    <row r="301" spans="1:40" x14ac:dyDescent="0.25">
      <c r="A301" s="88" t="str">
        <f>'par section et circo PF'!A13</f>
        <v>SECTION DES AUSTRALES</v>
      </c>
      <c r="B301" s="89">
        <f>'par section et circo PF'!B13</f>
        <v>5</v>
      </c>
      <c r="C301" s="164">
        <f>'par section et circo PF'!C13</f>
        <v>14</v>
      </c>
      <c r="D301" s="89">
        <f>'par section et circo PF'!D13</f>
        <v>5737</v>
      </c>
      <c r="E301" s="89">
        <f>'par section et circo PF'!E13</f>
        <v>4401</v>
      </c>
      <c r="F301" s="89">
        <f>'par section et circo PF'!F13</f>
        <v>1336</v>
      </c>
      <c r="G301" s="91">
        <f>'par section et circo PF'!G13</f>
        <v>76.712567544012558</v>
      </c>
      <c r="H301" s="89">
        <f>'par section et circo PF'!H13</f>
        <v>15</v>
      </c>
      <c r="I301" s="89">
        <f>'par section et circo PF'!I13</f>
        <v>41</v>
      </c>
      <c r="J301" s="89">
        <f>'par section et circo PF'!J13</f>
        <v>4345</v>
      </c>
      <c r="K301" s="160">
        <f>'par section et circo PF'!K13</f>
        <v>68</v>
      </c>
      <c r="L301" s="30">
        <f>'par section et circo PF'!L13</f>
        <v>1.5650172612197928</v>
      </c>
      <c r="M301" s="67">
        <f>'par section et circo PF'!M13</f>
        <v>647</v>
      </c>
      <c r="N301" s="30">
        <f>'par section et circo PF'!N13</f>
        <v>14.890678941311853</v>
      </c>
      <c r="O301" s="67">
        <f>'par section et circo PF'!O13</f>
        <v>85</v>
      </c>
      <c r="P301" s="30">
        <f>'par section et circo PF'!P13</f>
        <v>1.9562715765247412</v>
      </c>
      <c r="Q301" s="67">
        <f>'par section et circo PF'!Q13</f>
        <v>1776</v>
      </c>
      <c r="R301" s="30">
        <f>'par section et circo PF'!R13</f>
        <v>40.874568469505178</v>
      </c>
      <c r="S301" s="67">
        <f>'par section et circo PF'!S13</f>
        <v>16</v>
      </c>
      <c r="T301" s="30">
        <f>'par section et circo PF'!T13</f>
        <v>0.36823935558112769</v>
      </c>
      <c r="U301" s="67">
        <f>'par section et circo PF'!U13</f>
        <v>1753</v>
      </c>
      <c r="V301" s="30">
        <f>'par section et circo PF'!V13</f>
        <v>40.345224395857308</v>
      </c>
    </row>
    <row r="302" spans="1:40" ht="15.75" thickBot="1" x14ac:dyDescent="0.3">
      <c r="A302" s="6"/>
      <c r="D302" s="60"/>
      <c r="E302" s="60"/>
      <c r="F302" s="60"/>
      <c r="G302" s="4"/>
      <c r="H302" s="60"/>
      <c r="I302" s="60"/>
      <c r="J302" s="64"/>
      <c r="L302" s="8"/>
      <c r="N302" s="8"/>
      <c r="P302" s="8"/>
      <c r="R302" s="8"/>
      <c r="T302" s="8"/>
      <c r="V302" s="8"/>
    </row>
    <row r="303" spans="1:40" ht="15.75" thickBot="1" x14ac:dyDescent="0.3">
      <c r="A303" s="41" t="str">
        <f>'par communes'!A76</f>
        <v>CIRCONSCRIPTION POLYNESIE FRANÇAISE</v>
      </c>
      <c r="B303" s="42">
        <f>'par communes'!B76</f>
        <v>48</v>
      </c>
      <c r="C303" s="165">
        <f>'par communes'!C76</f>
        <v>237</v>
      </c>
      <c r="D303" s="42">
        <f>'par communes'!D76</f>
        <v>206670</v>
      </c>
      <c r="E303" s="42">
        <f>'par communes'!E76</f>
        <v>127124</v>
      </c>
      <c r="F303" s="42">
        <f>'par communes'!F76</f>
        <v>79546</v>
      </c>
      <c r="G303" s="43">
        <f>'par communes'!G76</f>
        <v>61.510620796438765</v>
      </c>
      <c r="H303" s="42">
        <f>'par communes'!H76</f>
        <v>1128</v>
      </c>
      <c r="I303" s="42">
        <f>'par communes'!I76</f>
        <v>1006</v>
      </c>
      <c r="J303" s="42">
        <f>'par communes'!J76</f>
        <v>124990</v>
      </c>
      <c r="K303" s="61">
        <f>'par communes'!K76</f>
        <v>4606</v>
      </c>
      <c r="L303" s="44">
        <f>'par communes'!L76</f>
        <v>3.6850948075846066</v>
      </c>
      <c r="M303" s="61">
        <f>'par communes'!M76</f>
        <v>25891</v>
      </c>
      <c r="N303" s="44">
        <f>'par communes'!N76</f>
        <v>20.714457156572529</v>
      </c>
      <c r="O303" s="61">
        <f>'par communes'!O76</f>
        <v>2503</v>
      </c>
      <c r="P303" s="44">
        <f>'par communes'!P76</f>
        <v>2.0025602048163855</v>
      </c>
      <c r="Q303" s="61">
        <f>'par communes'!Q76</f>
        <v>36754</v>
      </c>
      <c r="R303" s="44">
        <f>'par communes'!R76</f>
        <v>29.405552444195536</v>
      </c>
      <c r="S303" s="61">
        <f>'par communes'!S76</f>
        <v>1441</v>
      </c>
      <c r="T303" s="44">
        <f>'par communes'!T76</f>
        <v>1.1528922313785102</v>
      </c>
      <c r="U303" s="61">
        <f>'par communes'!U76</f>
        <v>53795</v>
      </c>
      <c r="V303" s="44">
        <f>'par communes'!V76</f>
        <v>43.039443155452432</v>
      </c>
      <c r="W303" s="1"/>
    </row>
    <row r="306" spans="3:9" ht="15.75" x14ac:dyDescent="0.25">
      <c r="C306" s="171" t="s">
        <v>152</v>
      </c>
      <c r="D306" s="171"/>
      <c r="E306" s="171"/>
      <c r="F306" s="171"/>
      <c r="G306" s="171"/>
      <c r="H306" s="82">
        <f>E303/D303*100</f>
        <v>61.510620796438765</v>
      </c>
      <c r="I306" s="99"/>
    </row>
    <row r="307" spans="3:9" ht="15.75" x14ac:dyDescent="0.25">
      <c r="D307" s="83"/>
      <c r="E307" s="83"/>
      <c r="F307" s="83"/>
      <c r="G307" s="83"/>
      <c r="H307" s="83"/>
      <c r="I307" s="83"/>
    </row>
    <row r="308" spans="3:9" ht="15.75" x14ac:dyDescent="0.25">
      <c r="C308" s="171" t="s">
        <v>151</v>
      </c>
      <c r="D308" s="171"/>
      <c r="E308" s="171"/>
      <c r="F308" s="171"/>
      <c r="G308" s="171"/>
      <c r="H308" s="82">
        <f>J303/D303*100</f>
        <v>60.478056805535395</v>
      </c>
      <c r="I308" s="99"/>
    </row>
  </sheetData>
  <sheetProtection sheet="1" objects="1" scenarios="1"/>
  <mergeCells count="15">
    <mergeCell ref="C306:G306"/>
    <mergeCell ref="C308:G308"/>
    <mergeCell ref="D2:F2"/>
    <mergeCell ref="K4:L4"/>
    <mergeCell ref="M4:N4"/>
    <mergeCell ref="U292:V292"/>
    <mergeCell ref="U4:V4"/>
    <mergeCell ref="Q4:R4"/>
    <mergeCell ref="S4:T4"/>
    <mergeCell ref="K292:L292"/>
    <mergeCell ref="M292:N292"/>
    <mergeCell ref="O292:P292"/>
    <mergeCell ref="Q292:R292"/>
    <mergeCell ref="S292:T292"/>
    <mergeCell ref="O4:P4"/>
  </mergeCells>
  <pageMargins left="0.35433070866141736" right="0.15748031496062992" top="0.37" bottom="0.48" header="0.31496062992125984" footer="0.31496062992125984"/>
  <pageSetup paperSize="8" scale="60" orientation="landscape" r:id="rId1"/>
  <rowBreaks count="2" manualBreakCount="2">
    <brk id="82" max="16383" man="1"/>
    <brk id="2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Z377"/>
  <sheetViews>
    <sheetView zoomScale="85" zoomScaleNormal="85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I22" sqref="I22"/>
    </sheetView>
  </sheetViews>
  <sheetFormatPr baseColWidth="10" defaultRowHeight="15" x14ac:dyDescent="0.25"/>
  <cols>
    <col min="1" max="1" width="37.7109375" customWidth="1"/>
    <col min="2" max="2" width="16.28515625" customWidth="1"/>
    <col min="3" max="3" width="12.7109375" customWidth="1"/>
    <col min="4" max="4" width="10.28515625" customWidth="1"/>
    <col min="5" max="5" width="12.28515625" customWidth="1"/>
    <col min="7" max="8" width="12" customWidth="1"/>
    <col min="9" max="9" width="9.42578125" customWidth="1"/>
    <col min="10" max="10" width="10.140625" customWidth="1"/>
    <col min="11" max="11" width="9.85546875" style="60" customWidth="1"/>
    <col min="12" max="12" width="7.85546875" customWidth="1"/>
    <col min="13" max="13" width="9.7109375" style="60" customWidth="1"/>
    <col min="14" max="14" width="8.140625" customWidth="1"/>
    <col min="15" max="15" width="9.5703125" style="60" customWidth="1"/>
    <col min="16" max="16" width="7.85546875" customWidth="1"/>
    <col min="17" max="17" width="9.42578125" style="60" customWidth="1"/>
    <col min="18" max="18" width="7.7109375" customWidth="1"/>
    <col min="19" max="19" width="9.5703125" style="60" customWidth="1"/>
    <col min="20" max="20" width="7.5703125" customWidth="1"/>
    <col min="21" max="21" width="10" style="60" customWidth="1"/>
    <col min="22" max="22" width="7.42578125" customWidth="1"/>
  </cols>
  <sheetData>
    <row r="1" spans="1:26" ht="18.75" x14ac:dyDescent="0.3">
      <c r="A1" s="2" t="str">
        <f>'Bureaux de vote'!A1</f>
        <v>ELECTIONS - RESULTATS DEFINITIFS - 1ER TOUR</v>
      </c>
      <c r="B1" s="2"/>
      <c r="C1" s="2"/>
      <c r="E1" s="78">
        <f>'Bureaux de vote'!F1</f>
        <v>43212</v>
      </c>
    </row>
    <row r="2" spans="1:26" ht="18.75" x14ac:dyDescent="0.3">
      <c r="A2" s="2" t="s">
        <v>104</v>
      </c>
      <c r="B2" s="2"/>
      <c r="C2" s="2"/>
      <c r="D2" s="172" t="s">
        <v>83</v>
      </c>
      <c r="E2" s="172"/>
      <c r="F2" s="172"/>
      <c r="G2" s="49">
        <f>'Bureaux de vote'!G2</f>
        <v>237</v>
      </c>
      <c r="H2" s="113">
        <f>G2/G3</f>
        <v>1</v>
      </c>
      <c r="I2" s="98"/>
    </row>
    <row r="3" spans="1:26" ht="18.75" x14ac:dyDescent="0.3">
      <c r="A3" s="2"/>
      <c r="B3" s="2"/>
      <c r="C3" s="2"/>
      <c r="D3" s="52"/>
      <c r="E3" s="52"/>
      <c r="F3" s="100" t="s">
        <v>307</v>
      </c>
      <c r="G3" s="114">
        <f>'Bureaux de vote'!G3</f>
        <v>237</v>
      </c>
      <c r="H3" s="51"/>
      <c r="I3" s="54"/>
    </row>
    <row r="4" spans="1:26" ht="51.75" customHeight="1" x14ac:dyDescent="0.25">
      <c r="K4" s="170" t="str">
        <f>'Bureaux de vote'!K4</f>
        <v>TE ORA API O PORINETIA</v>
      </c>
      <c r="L4" s="170"/>
      <c r="M4" s="173" t="str">
        <f>'Bureaux de vote'!M4</f>
        <v>TAVINI HUIRAATIRA</v>
      </c>
      <c r="N4" s="174"/>
      <c r="O4" s="170" t="str">
        <f>'Bureaux de vote'!O4</f>
        <v>E REO MANAHUNE</v>
      </c>
      <c r="P4" s="170"/>
      <c r="Q4" s="170" t="str">
        <f>'Bureaux de vote'!Q4</f>
        <v>TAHOERAA HUIRAATIRA</v>
      </c>
      <c r="R4" s="170"/>
      <c r="S4" s="170" t="str">
        <f>'Bureaux de vote'!S4</f>
        <v>DIGNITÉ BONHEUR</v>
      </c>
      <c r="T4" s="170"/>
      <c r="U4" s="170" t="str">
        <f>'Bureaux de vote'!U4</f>
        <v>TAPURA HUIRAATIRA</v>
      </c>
      <c r="V4" s="170"/>
    </row>
    <row r="5" spans="1:26" ht="59.25" customHeight="1" x14ac:dyDescent="0.25">
      <c r="A5" s="17" t="s">
        <v>87</v>
      </c>
      <c r="B5" s="144" t="s">
        <v>76</v>
      </c>
      <c r="C5" s="144" t="s">
        <v>77</v>
      </c>
      <c r="D5" s="144" t="s">
        <v>84</v>
      </c>
      <c r="E5" s="144" t="s">
        <v>85</v>
      </c>
      <c r="F5" s="144" t="s">
        <v>72</v>
      </c>
      <c r="G5" s="144" t="s">
        <v>73</v>
      </c>
      <c r="H5" s="144" t="s">
        <v>156</v>
      </c>
      <c r="I5" s="144" t="s">
        <v>157</v>
      </c>
      <c r="J5" s="143" t="s">
        <v>78</v>
      </c>
      <c r="K5" s="142" t="s">
        <v>74</v>
      </c>
      <c r="L5" s="143" t="s">
        <v>3</v>
      </c>
      <c r="M5" s="142" t="s">
        <v>74</v>
      </c>
      <c r="N5" s="143" t="s">
        <v>3</v>
      </c>
      <c r="O5" s="142" t="s">
        <v>74</v>
      </c>
      <c r="P5" s="143" t="s">
        <v>3</v>
      </c>
      <c r="Q5" s="142" t="s">
        <v>74</v>
      </c>
      <c r="R5" s="143" t="s">
        <v>3</v>
      </c>
      <c r="S5" s="142" t="s">
        <v>74</v>
      </c>
      <c r="T5" s="143" t="s">
        <v>3</v>
      </c>
      <c r="U5" s="142" t="s">
        <v>74</v>
      </c>
      <c r="V5" s="143" t="s">
        <v>3</v>
      </c>
    </row>
    <row r="6" spans="1:26" ht="17.25" customHeight="1" x14ac:dyDescent="0.25">
      <c r="A6" s="19" t="s">
        <v>101</v>
      </c>
      <c r="B6" s="20"/>
      <c r="C6" s="20">
        <f>SUM(C7:C10)</f>
        <v>41</v>
      </c>
      <c r="D6" s="68">
        <f>SUM(D7:D10)</f>
        <v>51695</v>
      </c>
      <c r="E6" s="68">
        <f>SUM(E7:E10)</f>
        <v>29944</v>
      </c>
      <c r="F6" s="68">
        <f>SUM(F7:F10)</f>
        <v>21751</v>
      </c>
      <c r="G6" s="25">
        <f>E6/D6*100</f>
        <v>57.924364058419577</v>
      </c>
      <c r="H6" s="145">
        <f>SUM(H7:H10)</f>
        <v>293</v>
      </c>
      <c r="I6" s="145">
        <f>SUM(I7:I10)</f>
        <v>238</v>
      </c>
      <c r="J6" s="70">
        <f>SUM(J7:J10)</f>
        <v>29413</v>
      </c>
      <c r="K6" s="68">
        <f>SUM(K7:K10)</f>
        <v>1323</v>
      </c>
      <c r="L6" s="27">
        <f>K6/$J6*100</f>
        <v>4.4980110835344913</v>
      </c>
      <c r="M6" s="68">
        <f>SUM(M7:M10)</f>
        <v>5362</v>
      </c>
      <c r="N6" s="27">
        <f>M6/$J6*100</f>
        <v>18.230034338557779</v>
      </c>
      <c r="O6" s="68">
        <f>SUM(O7:O10)</f>
        <v>813</v>
      </c>
      <c r="P6" s="27">
        <f>O6/$J6*100</f>
        <v>2.7640839084758442</v>
      </c>
      <c r="Q6" s="68">
        <f>SUM(Q7:Q10)</f>
        <v>8919</v>
      </c>
      <c r="R6" s="27">
        <f>Q6/$J6*100</f>
        <v>30.323326420290346</v>
      </c>
      <c r="S6" s="68">
        <f>SUM(S7:S10)</f>
        <v>367</v>
      </c>
      <c r="T6" s="27">
        <f>S6/$J6*100</f>
        <v>1.2477475946010268</v>
      </c>
      <c r="U6" s="68">
        <f>SUM(U7:U10)</f>
        <v>12629</v>
      </c>
      <c r="V6" s="27">
        <f>U6/$J6*100</f>
        <v>42.936796654540508</v>
      </c>
    </row>
    <row r="7" spans="1:26" x14ac:dyDescent="0.25">
      <c r="A7" s="178" t="s">
        <v>4</v>
      </c>
      <c r="B7" s="84" t="str">
        <f>'Bureaux de vote'!B6</f>
        <v>ARUE</v>
      </c>
      <c r="C7" s="84">
        <v>6</v>
      </c>
      <c r="D7" s="85">
        <f>'Bureaux de vote'!D6</f>
        <v>7548</v>
      </c>
      <c r="E7" s="85">
        <f>'Bureaux de vote'!E6</f>
        <v>4221</v>
      </c>
      <c r="F7" s="85">
        <f>'Bureaux de vote'!F6</f>
        <v>3327</v>
      </c>
      <c r="G7" s="85">
        <f>'Bureaux de vote'!G6</f>
        <v>55.922098569157399</v>
      </c>
      <c r="H7" s="85">
        <f>'Bureaux de vote'!H6</f>
        <v>63</v>
      </c>
      <c r="I7" s="85">
        <f>'Bureaux de vote'!I6</f>
        <v>28</v>
      </c>
      <c r="J7" s="85">
        <f>'Bureaux de vote'!J6</f>
        <v>4130</v>
      </c>
      <c r="K7" s="60">
        <f>'Bureaux de vote'!K6</f>
        <v>205</v>
      </c>
      <c r="L7" s="8">
        <f>'Bureaux de vote'!L6</f>
        <v>4.9636803874092008</v>
      </c>
      <c r="M7" s="60">
        <f>'Bureaux de vote'!M6</f>
        <v>664</v>
      </c>
      <c r="N7" s="4">
        <f>'Bureaux de vote'!N6</f>
        <v>16.077481840193705</v>
      </c>
      <c r="O7" s="73">
        <f>'Bureaux de vote'!O6</f>
        <v>132</v>
      </c>
      <c r="P7" s="4">
        <f>'Bureaux de vote'!P6</f>
        <v>3.1961259079903144</v>
      </c>
      <c r="Q7" s="73">
        <f>'Bureaux de vote'!Q6</f>
        <v>1201</v>
      </c>
      <c r="R7" s="4">
        <f>'Bureaux de vote'!R6</f>
        <v>29.07990314769976</v>
      </c>
      <c r="S7" s="73">
        <f>'Bureaux de vote'!S6</f>
        <v>82</v>
      </c>
      <c r="T7" s="4">
        <f>'Bureaux de vote'!T6</f>
        <v>1.9854721549636805</v>
      </c>
      <c r="U7" s="73">
        <f>'Bureaux de vote'!U6</f>
        <v>1846</v>
      </c>
      <c r="V7" s="8">
        <f>'Bureaux de vote'!V6</f>
        <v>44.697336561743342</v>
      </c>
      <c r="W7" s="24"/>
    </row>
    <row r="8" spans="1:26" x14ac:dyDescent="0.25">
      <c r="A8" s="178"/>
      <c r="B8" s="84" t="str">
        <f>'Bureaux de vote'!B13</f>
        <v>MOOREA-MAIAO</v>
      </c>
      <c r="C8" s="84">
        <v>10</v>
      </c>
      <c r="D8" s="85">
        <f>'Bureaux de vote'!D13</f>
        <v>13242</v>
      </c>
      <c r="E8" s="85">
        <f>'Bureaux de vote'!E13</f>
        <v>8204</v>
      </c>
      <c r="F8" s="85">
        <f>'Bureaux de vote'!F13</f>
        <v>5038</v>
      </c>
      <c r="G8" s="85">
        <f>'Bureaux de vote'!G13</f>
        <v>61.954387554750035</v>
      </c>
      <c r="H8" s="85">
        <f>'Bureaux de vote'!H13</f>
        <v>54</v>
      </c>
      <c r="I8" s="85">
        <f>'Bureaux de vote'!I13</f>
        <v>50</v>
      </c>
      <c r="J8" s="85">
        <f>'Bureaux de vote'!J13</f>
        <v>8100</v>
      </c>
      <c r="K8" s="60">
        <f>'Bureaux de vote'!K13</f>
        <v>297</v>
      </c>
      <c r="L8" s="8">
        <f>'Bureaux de vote'!L13</f>
        <v>3.6666666666666665</v>
      </c>
      <c r="M8" s="60">
        <f>'Bureaux de vote'!M13</f>
        <v>1885</v>
      </c>
      <c r="N8" s="8">
        <f>'Bureaux de vote'!N13</f>
        <v>23.271604938271608</v>
      </c>
      <c r="O8" s="60">
        <f>'Bureaux de vote'!O13</f>
        <v>55</v>
      </c>
      <c r="P8" s="8">
        <f>'Bureaux de vote'!P13</f>
        <v>0.67901234567901236</v>
      </c>
      <c r="Q8" s="60">
        <f>'Bureaux de vote'!Q13</f>
        <v>3028</v>
      </c>
      <c r="R8" s="8">
        <f>'Bureaux de vote'!R13</f>
        <v>37.382716049382715</v>
      </c>
      <c r="S8" s="60">
        <f>'Bureaux de vote'!S13</f>
        <v>75</v>
      </c>
      <c r="T8" s="8">
        <f>'Bureaux de vote'!T13</f>
        <v>0.92592592592592582</v>
      </c>
      <c r="U8" s="60">
        <f>'Bureaux de vote'!U13</f>
        <v>2760</v>
      </c>
      <c r="V8" s="8">
        <f>'Bureaux de vote'!V13</f>
        <v>34.074074074074076</v>
      </c>
    </row>
    <row r="9" spans="1:26" x14ac:dyDescent="0.25">
      <c r="A9" s="178"/>
      <c r="B9" s="84" t="str">
        <f>'Bureaux de vote'!B24</f>
        <v>PAPEETE</v>
      </c>
      <c r="C9" s="84">
        <v>15</v>
      </c>
      <c r="D9" s="85">
        <f>'Bureaux de vote'!D24</f>
        <v>19676</v>
      </c>
      <c r="E9" s="85">
        <f>'Bureaux de vote'!E24</f>
        <v>10975</v>
      </c>
      <c r="F9" s="85">
        <f>'Bureaux de vote'!F24</f>
        <v>8701</v>
      </c>
      <c r="G9" s="85">
        <f>'Bureaux de vote'!G24</f>
        <v>55.778613539337265</v>
      </c>
      <c r="H9" s="85">
        <f>'Bureaux de vote'!H24</f>
        <v>91</v>
      </c>
      <c r="I9" s="85">
        <f>'Bureaux de vote'!I24</f>
        <v>113</v>
      </c>
      <c r="J9" s="85">
        <f>'Bureaux de vote'!J24</f>
        <v>10771</v>
      </c>
      <c r="K9" s="60">
        <f>'Bureaux de vote'!K24</f>
        <v>563</v>
      </c>
      <c r="L9" s="8">
        <f>'Bureaux de vote'!L24</f>
        <v>5.2269984216878651</v>
      </c>
      <c r="M9" s="60">
        <f>'Bureaux de vote'!M24</f>
        <v>2145</v>
      </c>
      <c r="N9" s="8">
        <f>'Bureaux de vote'!N24</f>
        <v>19.914585460959984</v>
      </c>
      <c r="O9" s="60">
        <f>'Bureaux de vote'!O24</f>
        <v>444</v>
      </c>
      <c r="P9" s="8">
        <f>'Bureaux de vote'!P24</f>
        <v>4.1221799275833257</v>
      </c>
      <c r="Q9" s="60">
        <f>'Bureaux de vote'!Q24</f>
        <v>2791</v>
      </c>
      <c r="R9" s="8">
        <f>'Bureaux de vote'!R24</f>
        <v>25.912171571813204</v>
      </c>
      <c r="S9" s="60">
        <f>'Bureaux de vote'!S24</f>
        <v>141</v>
      </c>
      <c r="T9" s="8">
        <f>'Bureaux de vote'!T24</f>
        <v>1.3090706526784885</v>
      </c>
      <c r="U9" s="60">
        <f>'Bureaux de vote'!U24</f>
        <v>4687</v>
      </c>
      <c r="V9" s="8">
        <f>'Bureaux de vote'!V24</f>
        <v>43.514993965277135</v>
      </c>
    </row>
    <row r="10" spans="1:26" x14ac:dyDescent="0.25">
      <c r="A10" s="177"/>
      <c r="B10" s="86" t="str">
        <f>'Bureaux de vote'!B40</f>
        <v>PIRAE</v>
      </c>
      <c r="C10" s="86">
        <v>10</v>
      </c>
      <c r="D10" s="87">
        <f>'Bureaux de vote'!D40</f>
        <v>11229</v>
      </c>
      <c r="E10" s="87">
        <f>'Bureaux de vote'!E40</f>
        <v>6544</v>
      </c>
      <c r="F10" s="87">
        <f>'Bureaux de vote'!F40</f>
        <v>4685</v>
      </c>
      <c r="G10" s="87">
        <f>'Bureaux de vote'!G40</f>
        <v>58.2776738801318</v>
      </c>
      <c r="H10" s="87">
        <f>'Bureaux de vote'!H40</f>
        <v>85</v>
      </c>
      <c r="I10" s="87">
        <f>'Bureaux de vote'!I40</f>
        <v>47</v>
      </c>
      <c r="J10" s="87">
        <f>'Bureaux de vote'!J40</f>
        <v>6412</v>
      </c>
      <c r="K10" s="66">
        <f>'Bureaux de vote'!K40</f>
        <v>258</v>
      </c>
      <c r="L10" s="9">
        <f>'Bureaux de vote'!L40</f>
        <v>4.0237055520898322</v>
      </c>
      <c r="M10" s="66">
        <f>'Bureaux de vote'!M40</f>
        <v>668</v>
      </c>
      <c r="N10" s="9">
        <f>'Bureaux de vote'!N40</f>
        <v>10.41796631316282</v>
      </c>
      <c r="O10" s="66">
        <f>'Bureaux de vote'!O40</f>
        <v>182</v>
      </c>
      <c r="P10" s="9">
        <f>'Bureaux de vote'!P40</f>
        <v>2.8384279475982535</v>
      </c>
      <c r="Q10" s="66">
        <f>'Bureaux de vote'!Q40</f>
        <v>1899</v>
      </c>
      <c r="R10" s="9">
        <f>'Bureaux de vote'!R40</f>
        <v>29.616344354335624</v>
      </c>
      <c r="S10" s="66">
        <f>'Bureaux de vote'!S40</f>
        <v>69</v>
      </c>
      <c r="T10" s="9">
        <f>'Bureaux de vote'!T40</f>
        <v>1.0761072988147224</v>
      </c>
      <c r="U10" s="66">
        <f>'Bureaux de vote'!U40</f>
        <v>3336</v>
      </c>
      <c r="V10" s="9">
        <f>'Bureaux de vote'!V40</f>
        <v>52.027448533998758</v>
      </c>
    </row>
    <row r="11" spans="1:26" x14ac:dyDescent="0.25">
      <c r="A11" s="23" t="s">
        <v>89</v>
      </c>
      <c r="B11" s="19"/>
      <c r="C11" s="19">
        <f>SUM(C12:C18)</f>
        <v>51</v>
      </c>
      <c r="D11" s="69">
        <f>SUM(D12:D18)</f>
        <v>62346</v>
      </c>
      <c r="E11" s="69">
        <f>SUM(E12:E18)</f>
        <v>35234</v>
      </c>
      <c r="F11" s="69">
        <f>SUM(F12:F18)</f>
        <v>27112</v>
      </c>
      <c r="G11" s="25">
        <f>E11/D11*100</f>
        <v>56.513649632694964</v>
      </c>
      <c r="H11" s="145">
        <f>SUM(H12:H18)</f>
        <v>321</v>
      </c>
      <c r="I11" s="145">
        <f>SUM(I12:I18)</f>
        <v>303</v>
      </c>
      <c r="J11" s="62">
        <f>SUM(J12:J18)</f>
        <v>34610</v>
      </c>
      <c r="K11" s="69">
        <f>SUM(K12:K18)</f>
        <v>1250</v>
      </c>
      <c r="L11" s="27">
        <f>K11/$J11*100</f>
        <v>3.6116729268997401</v>
      </c>
      <c r="M11" s="69">
        <f>SUM(M12:M18)</f>
        <v>7084</v>
      </c>
      <c r="N11" s="27">
        <f>M11/$J11*100</f>
        <v>20.468072811326206</v>
      </c>
      <c r="O11" s="69">
        <f>SUM(O12:O18)</f>
        <v>613</v>
      </c>
      <c r="P11" s="27">
        <f>O11/$J11*100</f>
        <v>1.7711644033516323</v>
      </c>
      <c r="Q11" s="69">
        <f>SUM(Q12:Q18)</f>
        <v>10855</v>
      </c>
      <c r="R11" s="27">
        <f>Q11/$J11*100</f>
        <v>31.363767697197343</v>
      </c>
      <c r="S11" s="69">
        <f>SUM(S12:S18)</f>
        <v>455</v>
      </c>
      <c r="T11" s="27">
        <f>S11/$J11*100</f>
        <v>1.3146489453915053</v>
      </c>
      <c r="U11" s="69">
        <f>SUM(U12:U18)</f>
        <v>14353</v>
      </c>
      <c r="V11" s="27">
        <f>U11/$J11*100</f>
        <v>41.470673215833578</v>
      </c>
    </row>
    <row r="12" spans="1:26" x14ac:dyDescent="0.25">
      <c r="A12" s="176" t="s">
        <v>75</v>
      </c>
      <c r="B12" s="84" t="str">
        <f>'Bureaux de vote'!B51</f>
        <v>HITIA'A O TE RA</v>
      </c>
      <c r="C12" s="84">
        <v>8</v>
      </c>
      <c r="D12" s="85">
        <f>'Bureaux de vote'!D51</f>
        <v>8040</v>
      </c>
      <c r="E12" s="85">
        <f>'Bureaux de vote'!E51</f>
        <v>4994</v>
      </c>
      <c r="F12" s="85">
        <f>'Bureaux de vote'!F51</f>
        <v>3046</v>
      </c>
      <c r="G12" s="85">
        <f>'Bureaux de vote'!G51</f>
        <v>62.114427860696523</v>
      </c>
      <c r="H12" s="85">
        <f>'Bureaux de vote'!H51</f>
        <v>47</v>
      </c>
      <c r="I12" s="85">
        <f>'Bureaux de vote'!I51</f>
        <v>26</v>
      </c>
      <c r="J12" s="85">
        <f>'Bureaux de vote'!J51</f>
        <v>4921</v>
      </c>
      <c r="K12" s="60">
        <f>'Bureaux de vote'!K51</f>
        <v>108</v>
      </c>
      <c r="L12" s="8">
        <f>'Bureaux de vote'!L51</f>
        <v>2.1946758788864051</v>
      </c>
      <c r="M12" s="60">
        <f>'Bureaux de vote'!M51</f>
        <v>1045</v>
      </c>
      <c r="N12" s="8">
        <f>'Bureaux de vote'!N51</f>
        <v>21.235521235521233</v>
      </c>
      <c r="O12" s="60">
        <f>'Bureaux de vote'!O51</f>
        <v>65</v>
      </c>
      <c r="P12" s="8">
        <f>'Bureaux de vote'!P51</f>
        <v>1.3208697419223736</v>
      </c>
      <c r="Q12" s="60">
        <f>'Bureaux de vote'!Q51</f>
        <v>1429</v>
      </c>
      <c r="R12" s="8">
        <f>'Bureaux de vote'!R51</f>
        <v>29.038813249339569</v>
      </c>
      <c r="S12" s="60">
        <f>'Bureaux de vote'!S51</f>
        <v>45</v>
      </c>
      <c r="T12" s="8">
        <f>'Bureaux de vote'!T51</f>
        <v>0.91444828286933544</v>
      </c>
      <c r="U12" s="60">
        <f>'Bureaux de vote'!U51</f>
        <v>2229</v>
      </c>
      <c r="V12" s="8">
        <f>'Bureaux de vote'!V51</f>
        <v>45.295671611461088</v>
      </c>
    </row>
    <row r="13" spans="1:26" x14ac:dyDescent="0.25">
      <c r="A13" s="176"/>
      <c r="B13" s="84" t="str">
        <f>'Bureaux de vote'!B60</f>
        <v>MAHINA</v>
      </c>
      <c r="C13" s="84">
        <v>13</v>
      </c>
      <c r="D13" s="85">
        <f>'Bureaux de vote'!D60</f>
        <v>11873</v>
      </c>
      <c r="E13" s="85">
        <f>'Bureaux de vote'!E60</f>
        <v>5998</v>
      </c>
      <c r="F13" s="85">
        <f>'Bureaux de vote'!F60</f>
        <v>5875</v>
      </c>
      <c r="G13" s="85">
        <f>'Bureaux de vote'!G60</f>
        <v>50.517981975911731</v>
      </c>
      <c r="H13" s="85">
        <f>'Bureaux de vote'!H60</f>
        <v>70</v>
      </c>
      <c r="I13" s="85">
        <f>'Bureaux de vote'!I60</f>
        <v>32</v>
      </c>
      <c r="J13" s="85">
        <f>'Bureaux de vote'!J60</f>
        <v>5896</v>
      </c>
      <c r="K13" s="60">
        <f>'Bureaux de vote'!K60</f>
        <v>406</v>
      </c>
      <c r="L13" s="8">
        <f>'Bureaux de vote'!L60</f>
        <v>6.8860244233378571</v>
      </c>
      <c r="M13" s="60">
        <f>'Bureaux de vote'!M60</f>
        <v>890</v>
      </c>
      <c r="N13" s="8">
        <f>'Bureaux de vote'!N60</f>
        <v>15.094979647218453</v>
      </c>
      <c r="O13" s="60">
        <f>'Bureaux de vote'!O60</f>
        <v>116</v>
      </c>
      <c r="P13" s="8">
        <f>'Bureaux de vote'!P60</f>
        <v>1.9674355495251019</v>
      </c>
      <c r="Q13" s="60">
        <f>'Bureaux de vote'!Q60</f>
        <v>1669</v>
      </c>
      <c r="R13" s="8">
        <f>'Bureaux de vote'!R60</f>
        <v>28.307327001356853</v>
      </c>
      <c r="S13" s="60">
        <f>'Bureaux de vote'!S60</f>
        <v>107</v>
      </c>
      <c r="T13" s="8">
        <f>'Bureaux de vote'!T60</f>
        <v>1.8147896879240164</v>
      </c>
      <c r="U13" s="60">
        <f>'Bureaux de vote'!U60</f>
        <v>2708</v>
      </c>
      <c r="V13" s="8">
        <f>'Bureaux de vote'!V60</f>
        <v>45.929443690637726</v>
      </c>
    </row>
    <row r="14" spans="1:26" s="15" customFormat="1" x14ac:dyDescent="0.25">
      <c r="A14" s="176"/>
      <c r="B14" s="84" t="str">
        <f>'Bureaux de vote'!B74</f>
        <v>PAEA</v>
      </c>
      <c r="C14" s="84">
        <v>8</v>
      </c>
      <c r="D14" s="85">
        <f>'Bureaux de vote'!D74</f>
        <v>9378</v>
      </c>
      <c r="E14" s="85">
        <f>'Bureaux de vote'!E74</f>
        <v>5627</v>
      </c>
      <c r="F14" s="85">
        <f>'Bureaux de vote'!F74</f>
        <v>3751</v>
      </c>
      <c r="G14" s="85">
        <f>'Bureaux de vote'!G74</f>
        <v>60.002132650885052</v>
      </c>
      <c r="H14" s="85">
        <f>'Bureaux de vote'!H74</f>
        <v>63</v>
      </c>
      <c r="I14" s="85">
        <f>'Bureaux de vote'!I74</f>
        <v>55</v>
      </c>
      <c r="J14" s="85">
        <f>'Bureaux de vote'!J74</f>
        <v>5509</v>
      </c>
      <c r="K14" s="77">
        <f>'Bureaux de vote'!K74</f>
        <v>277</v>
      </c>
      <c r="L14" s="38">
        <f>'Bureaux de vote'!L74</f>
        <v>5.0281357778181155</v>
      </c>
      <c r="M14" s="77">
        <f>'Bureaux de vote'!M74</f>
        <v>1359</v>
      </c>
      <c r="N14" s="38">
        <f>'Bureaux de vote'!N74</f>
        <v>24.668723906335089</v>
      </c>
      <c r="O14" s="77">
        <f>'Bureaux de vote'!O74</f>
        <v>93</v>
      </c>
      <c r="P14" s="38">
        <f>'Bureaux de vote'!P74</f>
        <v>1.6881466690869489</v>
      </c>
      <c r="Q14" s="77">
        <f>'Bureaux de vote'!Q74</f>
        <v>1305</v>
      </c>
      <c r="R14" s="38">
        <f>'Bureaux de vote'!R74</f>
        <v>23.688509711381375</v>
      </c>
      <c r="S14" s="77">
        <f>'Bureaux de vote'!S74</f>
        <v>60</v>
      </c>
      <c r="T14" s="38">
        <f>'Bureaux de vote'!T74</f>
        <v>1.0891268832819023</v>
      </c>
      <c r="U14" s="77">
        <f>'Bureaux de vote'!U74</f>
        <v>2415</v>
      </c>
      <c r="V14" s="38">
        <f>'Bureaux de vote'!V74</f>
        <v>43.837357052096571</v>
      </c>
    </row>
    <row r="15" spans="1:26" x14ac:dyDescent="0.25">
      <c r="A15" s="176"/>
      <c r="B15" s="84" t="str">
        <f>'Bureaux de vote'!B83</f>
        <v>PAPARA</v>
      </c>
      <c r="C15" s="84">
        <v>7</v>
      </c>
      <c r="D15" s="85">
        <f>'Bureaux de vote'!D83</f>
        <v>8730</v>
      </c>
      <c r="E15" s="85">
        <f>'Bureaux de vote'!E83</f>
        <v>4792</v>
      </c>
      <c r="F15" s="85">
        <f>'Bureaux de vote'!F83</f>
        <v>3938</v>
      </c>
      <c r="G15" s="85">
        <f>'Bureaux de vote'!G83</f>
        <v>54.891179839633452</v>
      </c>
      <c r="H15" s="85">
        <f>'Bureaux de vote'!H83</f>
        <v>42</v>
      </c>
      <c r="I15" s="85">
        <f>'Bureaux de vote'!I83</f>
        <v>51</v>
      </c>
      <c r="J15" s="85">
        <f>'Bureaux de vote'!J83</f>
        <v>4699</v>
      </c>
      <c r="K15" s="77">
        <f>'Bureaux de vote'!K83</f>
        <v>166</v>
      </c>
      <c r="L15" s="38">
        <f>'Bureaux de vote'!L83</f>
        <v>3.5326665247925089</v>
      </c>
      <c r="M15" s="77">
        <f>'Bureaux de vote'!M83</f>
        <v>1054</v>
      </c>
      <c r="N15" s="38">
        <f>'Bureaux de vote'!N83</f>
        <v>22.4303043200681</v>
      </c>
      <c r="O15" s="77">
        <f>'Bureaux de vote'!O83</f>
        <v>57</v>
      </c>
      <c r="P15" s="38">
        <f>'Bureaux de vote'!P83</f>
        <v>1.2130240476697169</v>
      </c>
      <c r="Q15" s="77">
        <f>'Bureaux de vote'!Q83</f>
        <v>1398</v>
      </c>
      <c r="R15" s="38">
        <f>'Bureaux de vote'!R83</f>
        <v>29.751010853373057</v>
      </c>
      <c r="S15" s="77">
        <f>'Bureaux de vote'!S83</f>
        <v>62</v>
      </c>
      <c r="T15" s="38">
        <f>'Bureaux de vote'!T83</f>
        <v>1.3194296658863589</v>
      </c>
      <c r="U15" s="77">
        <f>'Bureaux de vote'!U83</f>
        <v>1962</v>
      </c>
      <c r="V15" s="38">
        <f>'Bureaux de vote'!V83</f>
        <v>41.75356458821026</v>
      </c>
      <c r="W15" s="15"/>
      <c r="X15" s="15"/>
      <c r="Y15" s="15"/>
      <c r="Z15" s="15"/>
    </row>
    <row r="16" spans="1:26" x14ac:dyDescent="0.25">
      <c r="A16" s="176"/>
      <c r="B16" s="84" t="str">
        <f>'Bureaux de vote'!B91</f>
        <v>TAIARAPU-EST</v>
      </c>
      <c r="C16" s="84">
        <v>8</v>
      </c>
      <c r="D16" s="85">
        <f>'Bureaux de vote'!D91</f>
        <v>10468</v>
      </c>
      <c r="E16" s="85">
        <f>'Bureaux de vote'!E91</f>
        <v>5712</v>
      </c>
      <c r="F16" s="85">
        <f>'Bureaux de vote'!F91</f>
        <v>4756</v>
      </c>
      <c r="G16" s="85">
        <f>'Bureaux de vote'!G91</f>
        <v>54.566297286969814</v>
      </c>
      <c r="H16" s="85">
        <f>'Bureaux de vote'!H91</f>
        <v>40</v>
      </c>
      <c r="I16" s="85">
        <f>'Bureaux de vote'!I91</f>
        <v>71</v>
      </c>
      <c r="J16" s="85">
        <f>'Bureaux de vote'!J91</f>
        <v>5601</v>
      </c>
      <c r="K16" s="77">
        <f>'Bureaux de vote'!K91</f>
        <v>133</v>
      </c>
      <c r="L16" s="38">
        <f>'Bureaux de vote'!L91</f>
        <v>2.3745759685770396</v>
      </c>
      <c r="M16" s="77">
        <f>'Bureaux de vote'!M91</f>
        <v>1150</v>
      </c>
      <c r="N16" s="38">
        <f>'Bureaux de vote'!N91</f>
        <v>20.532047848598463</v>
      </c>
      <c r="O16" s="77">
        <f>'Bureaux de vote'!O91</f>
        <v>120</v>
      </c>
      <c r="P16" s="38">
        <f>'Bureaux de vote'!P91</f>
        <v>2.1424745581146225</v>
      </c>
      <c r="Q16" s="77">
        <f>'Bureaux de vote'!Q91</f>
        <v>1995</v>
      </c>
      <c r="R16" s="38">
        <f>'Bureaux de vote'!R91</f>
        <v>35.618639528655599</v>
      </c>
      <c r="S16" s="77">
        <f>'Bureaux de vote'!S91</f>
        <v>103</v>
      </c>
      <c r="T16" s="38">
        <f>'Bureaux de vote'!T91</f>
        <v>1.838957329048384</v>
      </c>
      <c r="U16" s="77">
        <f>'Bureaux de vote'!U91</f>
        <v>2100</v>
      </c>
      <c r="V16" s="38">
        <f>'Bureaux de vote'!V91</f>
        <v>37.493304767005888</v>
      </c>
      <c r="W16" s="15"/>
      <c r="X16" s="15"/>
      <c r="Y16" s="15"/>
      <c r="Z16" s="15"/>
    </row>
    <row r="17" spans="1:26" s="15" customFormat="1" x14ac:dyDescent="0.25">
      <c r="A17" s="176"/>
      <c r="B17" s="84" t="str">
        <f>'Bureaux de vote'!B100</f>
        <v>TAIARAPU-OUEST</v>
      </c>
      <c r="C17" s="84">
        <v>3</v>
      </c>
      <c r="D17" s="85">
        <f>'Bureaux de vote'!D100</f>
        <v>6452</v>
      </c>
      <c r="E17" s="85">
        <f>'Bureaux de vote'!E100</f>
        <v>3504</v>
      </c>
      <c r="F17" s="85">
        <f>'Bureaux de vote'!F100</f>
        <v>2948</v>
      </c>
      <c r="G17" s="85">
        <f>'Bureaux de vote'!G100</f>
        <v>54.308741475511468</v>
      </c>
      <c r="H17" s="85">
        <f>'Bureaux de vote'!H100</f>
        <v>22</v>
      </c>
      <c r="I17" s="85">
        <f>'Bureaux de vote'!I100</f>
        <v>27</v>
      </c>
      <c r="J17" s="85">
        <f>'Bureaux de vote'!J100</f>
        <v>3455</v>
      </c>
      <c r="K17" s="77">
        <f>'Bureaux de vote'!K100</f>
        <v>73</v>
      </c>
      <c r="L17" s="38">
        <f>'Bureaux de vote'!L100</f>
        <v>2.1128798842257597</v>
      </c>
      <c r="M17" s="77">
        <f>'Bureaux de vote'!M100</f>
        <v>633</v>
      </c>
      <c r="N17" s="38">
        <f>'Bureaux de vote'!N100</f>
        <v>18.321273516642549</v>
      </c>
      <c r="O17" s="77">
        <f>'Bureaux de vote'!O100</f>
        <v>88</v>
      </c>
      <c r="P17" s="38">
        <f>'Bureaux de vote'!P100</f>
        <v>2.5470332850940669</v>
      </c>
      <c r="Q17" s="77">
        <f>'Bureaux de vote'!Q100</f>
        <v>1479</v>
      </c>
      <c r="R17" s="38">
        <f>'Bureaux de vote'!R100</f>
        <v>42.807525325615053</v>
      </c>
      <c r="S17" s="77">
        <f>'Bureaux de vote'!S100</f>
        <v>28</v>
      </c>
      <c r="T17" s="38">
        <f>'Bureaux de vote'!T100</f>
        <v>0.81041968162083933</v>
      </c>
      <c r="U17" s="77">
        <f>'Bureaux de vote'!U100</f>
        <v>1154</v>
      </c>
      <c r="V17" s="38">
        <f>'Bureaux de vote'!V100</f>
        <v>33.400868306801733</v>
      </c>
    </row>
    <row r="18" spans="1:26" x14ac:dyDescent="0.25">
      <c r="A18" s="177"/>
      <c r="B18" s="86" t="str">
        <f>'Bureaux de vote'!B104</f>
        <v>TEVA I UTA</v>
      </c>
      <c r="C18" s="86">
        <v>4</v>
      </c>
      <c r="D18" s="87">
        <f>'Bureaux de vote'!D104</f>
        <v>7405</v>
      </c>
      <c r="E18" s="87">
        <f>'Bureaux de vote'!E104</f>
        <v>4607</v>
      </c>
      <c r="F18" s="87">
        <f>'Bureaux de vote'!F104</f>
        <v>2798</v>
      </c>
      <c r="G18" s="87">
        <f>'Bureaux de vote'!G104</f>
        <v>62.214719783929773</v>
      </c>
      <c r="H18" s="87">
        <f>'Bureaux de vote'!H104</f>
        <v>37</v>
      </c>
      <c r="I18" s="87">
        <f>'Bureaux de vote'!I104</f>
        <v>41</v>
      </c>
      <c r="J18" s="87">
        <f>'Bureaux de vote'!J104</f>
        <v>4529</v>
      </c>
      <c r="K18" s="80">
        <f>'Bureaux de vote'!K104</f>
        <v>87</v>
      </c>
      <c r="L18" s="81">
        <f>'Bureaux de vote'!L104</f>
        <v>1.9209538529476706</v>
      </c>
      <c r="M18" s="80">
        <f>'Bureaux de vote'!M104</f>
        <v>953</v>
      </c>
      <c r="N18" s="38">
        <f>'Bureaux de vote'!N104</f>
        <v>21.04217266504747</v>
      </c>
      <c r="O18" s="80">
        <f>'Bureaux de vote'!O104</f>
        <v>74</v>
      </c>
      <c r="P18" s="81">
        <f>'Bureaux de vote'!P104</f>
        <v>1.6339147714727313</v>
      </c>
      <c r="Q18" s="80">
        <f>'Bureaux de vote'!Q104</f>
        <v>1580</v>
      </c>
      <c r="R18" s="38">
        <f>'Bureaux de vote'!R104</f>
        <v>34.886288363877242</v>
      </c>
      <c r="S18" s="80">
        <f>'Bureaux de vote'!S104</f>
        <v>50</v>
      </c>
      <c r="T18" s="38">
        <f>'Bureaux de vote'!T104</f>
        <v>1.103996467211305</v>
      </c>
      <c r="U18" s="80">
        <f>'Bureaux de vote'!U104</f>
        <v>1785</v>
      </c>
      <c r="V18" s="38">
        <f>'Bureaux de vote'!V104</f>
        <v>39.412673879443588</v>
      </c>
      <c r="W18" s="15"/>
      <c r="X18" s="15"/>
      <c r="Y18" s="15"/>
      <c r="Z18" s="15"/>
    </row>
    <row r="19" spans="1:26" x14ac:dyDescent="0.25">
      <c r="A19" s="23" t="s">
        <v>102</v>
      </c>
      <c r="B19" s="19"/>
      <c r="C19" s="19">
        <f>SUM(C20:C21)</f>
        <v>29</v>
      </c>
      <c r="D19" s="69">
        <f>SUM(D20:D21)</f>
        <v>37145</v>
      </c>
      <c r="E19" s="69">
        <f>SUM(E20:E21)</f>
        <v>21994</v>
      </c>
      <c r="F19" s="69">
        <f>SUM(F20:F21)</f>
        <v>15151</v>
      </c>
      <c r="G19" s="25">
        <f>E19/D19*100</f>
        <v>59.211199353883423</v>
      </c>
      <c r="H19" s="145">
        <f>SUM(H20:H21)</f>
        <v>239</v>
      </c>
      <c r="I19" s="145">
        <f>SUM(I20:I21)</f>
        <v>189</v>
      </c>
      <c r="J19" s="62">
        <f>SUM(J20:J21)</f>
        <v>21566</v>
      </c>
      <c r="K19" s="69">
        <f>SUM(K20:K21)</f>
        <v>953</v>
      </c>
      <c r="L19" s="27">
        <f>K19/$J19*100</f>
        <v>4.4189928591301122</v>
      </c>
      <c r="M19" s="69">
        <f>SUM(M20:M21)</f>
        <v>7414</v>
      </c>
      <c r="N19" s="28">
        <f>M19/$J19*100</f>
        <v>34.378187888342758</v>
      </c>
      <c r="O19" s="69">
        <f>SUM(O20:O21)</f>
        <v>441</v>
      </c>
      <c r="P19" s="27">
        <f>O19/$J19*100</f>
        <v>2.0448854678660857</v>
      </c>
      <c r="Q19" s="69">
        <f>SUM(Q20:Q21)</f>
        <v>4369</v>
      </c>
      <c r="R19" s="28">
        <f>Q19/$J19*100</f>
        <v>20.258740610219792</v>
      </c>
      <c r="S19" s="69">
        <f>SUM(S20:S21)</f>
        <v>365</v>
      </c>
      <c r="T19" s="28">
        <f>S19/$J19*100</f>
        <v>1.6924789019753317</v>
      </c>
      <c r="U19" s="69">
        <f>SUM(U20:U21)</f>
        <v>8024</v>
      </c>
      <c r="V19" s="28">
        <f>U19/$J19*100</f>
        <v>37.206714272465916</v>
      </c>
      <c r="W19" s="15"/>
      <c r="X19" s="15"/>
      <c r="Y19" s="15"/>
      <c r="Z19" s="15"/>
    </row>
    <row r="20" spans="1:26" x14ac:dyDescent="0.25">
      <c r="A20" s="176" t="s">
        <v>12</v>
      </c>
      <c r="B20" s="84" t="s">
        <v>35</v>
      </c>
      <c r="C20" s="93">
        <v>14</v>
      </c>
      <c r="D20" s="85">
        <f>'Bureaux de vote'!D109</f>
        <v>19143</v>
      </c>
      <c r="E20" s="85">
        <f>'Bureaux de vote'!E109</f>
        <v>11267</v>
      </c>
      <c r="F20" s="85">
        <f>'Bureaux de vote'!F109</f>
        <v>7876</v>
      </c>
      <c r="G20" s="85">
        <f>'Bureaux de vote'!G109</f>
        <v>58.857023455048839</v>
      </c>
      <c r="H20" s="85">
        <f>'Bureaux de vote'!H109</f>
        <v>122</v>
      </c>
      <c r="I20" s="85">
        <f>'Bureaux de vote'!I109</f>
        <v>95</v>
      </c>
      <c r="J20" s="85">
        <f>'Bureaux de vote'!J109</f>
        <v>11050</v>
      </c>
      <c r="K20" s="77">
        <f>'Bureaux de vote'!K109</f>
        <v>361</v>
      </c>
      <c r="L20" s="38">
        <f>'Bureaux de vote'!L109</f>
        <v>3.2669683257918551</v>
      </c>
      <c r="M20" s="77">
        <f>'Bureaux de vote'!M109</f>
        <v>5143</v>
      </c>
      <c r="N20" s="38">
        <f>'Bureaux de vote'!N109</f>
        <v>46.542986425339365</v>
      </c>
      <c r="O20" s="77">
        <f>'Bureaux de vote'!O109</f>
        <v>193</v>
      </c>
      <c r="P20" s="38">
        <f>'Bureaux de vote'!P109</f>
        <v>1.746606334841629</v>
      </c>
      <c r="Q20" s="77">
        <f>'Bureaux de vote'!Q109</f>
        <v>2143</v>
      </c>
      <c r="R20" s="38">
        <f>'Bureaux de vote'!R109</f>
        <v>19.393665158371039</v>
      </c>
      <c r="S20" s="77">
        <f>'Bureaux de vote'!S109</f>
        <v>134</v>
      </c>
      <c r="T20" s="38">
        <f>'Bureaux de vote'!T109</f>
        <v>1.2126696832579185</v>
      </c>
      <c r="U20" s="77">
        <f>'Bureaux de vote'!U109</f>
        <v>3076</v>
      </c>
      <c r="V20" s="38">
        <f>'Bureaux de vote'!V109</f>
        <v>27.837104072398191</v>
      </c>
      <c r="W20" s="15"/>
      <c r="X20" s="15"/>
      <c r="Y20" s="15"/>
      <c r="Z20" s="15"/>
    </row>
    <row r="21" spans="1:26" s="15" customFormat="1" x14ac:dyDescent="0.25">
      <c r="A21" s="177"/>
      <c r="B21" s="86" t="str">
        <f>'Bureaux de vote'!B124</f>
        <v>PUNAAUIA</v>
      </c>
      <c r="C21" s="86">
        <v>15</v>
      </c>
      <c r="D21" s="87">
        <f>'Bureaux de vote'!D124</f>
        <v>18002</v>
      </c>
      <c r="E21" s="87">
        <f>'Bureaux de vote'!E124</f>
        <v>10727</v>
      </c>
      <c r="F21" s="87">
        <f>'Bureaux de vote'!F124</f>
        <v>7275</v>
      </c>
      <c r="G21" s="87">
        <f>'Bureaux de vote'!G124</f>
        <v>59.587823575158318</v>
      </c>
      <c r="H21" s="87">
        <f>'Bureaux de vote'!H124</f>
        <v>117</v>
      </c>
      <c r="I21" s="87">
        <f>'Bureaux de vote'!I124</f>
        <v>94</v>
      </c>
      <c r="J21" s="87">
        <f>'Bureaux de vote'!J124</f>
        <v>10516</v>
      </c>
      <c r="K21" s="80">
        <f>'Bureaux de vote'!K124</f>
        <v>592</v>
      </c>
      <c r="L21" s="81">
        <f>'Bureaux de vote'!L124</f>
        <v>5.6295169265880558</v>
      </c>
      <c r="M21" s="80">
        <f>'Bureaux de vote'!M124</f>
        <v>2271</v>
      </c>
      <c r="N21" s="38">
        <f>M21/$J21*100</f>
        <v>21.595663750475467</v>
      </c>
      <c r="O21" s="80">
        <f>'Bureaux de vote'!O124</f>
        <v>248</v>
      </c>
      <c r="P21" s="38">
        <f>O21/$J21*100</f>
        <v>2.3583111449220233</v>
      </c>
      <c r="Q21" s="80">
        <f>'Bureaux de vote'!Q124</f>
        <v>2226</v>
      </c>
      <c r="R21" s="81">
        <f>Q21/$J21*100</f>
        <v>21.16774438950171</v>
      </c>
      <c r="S21" s="80">
        <f>'Bureaux de vote'!S124</f>
        <v>231</v>
      </c>
      <c r="T21" s="81">
        <f>S21/$J21*100</f>
        <v>2.1966527196652716</v>
      </c>
      <c r="U21" s="80">
        <f>'Bureaux de vote'!U124</f>
        <v>4948</v>
      </c>
      <c r="V21" s="81">
        <f>U21/$J21*100</f>
        <v>47.052111068847466</v>
      </c>
    </row>
    <row r="22" spans="1:26" x14ac:dyDescent="0.25">
      <c r="A22" s="23" t="s">
        <v>80</v>
      </c>
      <c r="B22" s="19"/>
      <c r="C22" s="19">
        <f>SUM(C23:C29)</f>
        <v>34</v>
      </c>
      <c r="D22" s="69">
        <f>SUM(D23:D29)</f>
        <v>28365</v>
      </c>
      <c r="E22" s="69">
        <f>SUM(E23:E29)</f>
        <v>19664</v>
      </c>
      <c r="F22" s="69">
        <f>SUM(F23:F29)</f>
        <v>8701</v>
      </c>
      <c r="G22" s="29">
        <f>E22/D22*100</f>
        <v>69.324872201656973</v>
      </c>
      <c r="H22" s="146">
        <f>SUM(H23:H29)</f>
        <v>184</v>
      </c>
      <c r="I22" s="146">
        <f>SUM(I23:I29)</f>
        <v>158</v>
      </c>
      <c r="J22" s="62">
        <f>SUM(J23:J29)</f>
        <v>19322</v>
      </c>
      <c r="K22" s="69">
        <f>SUM(K23:K29)</f>
        <v>302</v>
      </c>
      <c r="L22" s="27">
        <f>K22/$J22*100</f>
        <v>1.5629851982196459</v>
      </c>
      <c r="M22" s="69">
        <f>SUM(M23:M29)</f>
        <v>3720</v>
      </c>
      <c r="N22" s="28">
        <f>M22/$J22*100</f>
        <v>19.252665355553255</v>
      </c>
      <c r="O22" s="69">
        <f>SUM(O23:O29)</f>
        <v>298</v>
      </c>
      <c r="P22" s="28">
        <f>O22/$J22*100</f>
        <v>1.54228340751475</v>
      </c>
      <c r="Q22" s="69">
        <f>SUM(Q23:Q29)</f>
        <v>5252</v>
      </c>
      <c r="R22" s="28">
        <f>Q22/$J22*100</f>
        <v>27.18145119552841</v>
      </c>
      <c r="S22" s="69">
        <f>SUM(S23:S29)</f>
        <v>131</v>
      </c>
      <c r="T22" s="27">
        <f>S22/$J22*100</f>
        <v>0.67798364558534319</v>
      </c>
      <c r="U22" s="69">
        <f>SUM(U23:U29)</f>
        <v>9619</v>
      </c>
      <c r="V22" s="27">
        <f>U22/$J22*100</f>
        <v>49.78263119759859</v>
      </c>
      <c r="W22" s="15"/>
      <c r="X22" s="15"/>
      <c r="Y22" s="15"/>
      <c r="Z22" s="15"/>
    </row>
    <row r="23" spans="1:26" s="15" customFormat="1" x14ac:dyDescent="0.25">
      <c r="A23" s="176" t="s">
        <v>14</v>
      </c>
      <c r="B23" s="84" t="str">
        <f>'Bureaux de vote'!B140</f>
        <v>BORA-BORA</v>
      </c>
      <c r="C23" s="93">
        <v>5</v>
      </c>
      <c r="D23" s="85">
        <f>'Bureaux de vote'!D140</f>
        <v>6889</v>
      </c>
      <c r="E23" s="85">
        <f>'Bureaux de vote'!E140</f>
        <v>4766</v>
      </c>
      <c r="F23" s="85">
        <f>'Bureaux de vote'!F140</f>
        <v>2123</v>
      </c>
      <c r="G23" s="85">
        <f>'Bureaux de vote'!G140</f>
        <v>69.18275511685296</v>
      </c>
      <c r="H23" s="85">
        <f>'Bureaux de vote'!H140</f>
        <v>17</v>
      </c>
      <c r="I23" s="85">
        <f>'Bureaux de vote'!I140</f>
        <v>29</v>
      </c>
      <c r="J23" s="85">
        <f>'Bureaux de vote'!J140</f>
        <v>4720</v>
      </c>
      <c r="K23" s="77">
        <f>'Bureaux de vote'!K140</f>
        <v>97</v>
      </c>
      <c r="L23" s="38">
        <f>'Bureaux de vote'!L140</f>
        <v>2.0550847457627119</v>
      </c>
      <c r="M23" s="77">
        <f>'Bureaux de vote'!M140</f>
        <v>931</v>
      </c>
      <c r="N23" s="38">
        <f>'Bureaux de vote'!N140</f>
        <v>19.724576271186443</v>
      </c>
      <c r="O23" s="77">
        <f>'Bureaux de vote'!O140</f>
        <v>75</v>
      </c>
      <c r="P23" s="38">
        <f>'Bureaux de vote'!P140</f>
        <v>1.5889830508474576</v>
      </c>
      <c r="Q23" s="77">
        <f>'Bureaux de vote'!Q140</f>
        <v>967</v>
      </c>
      <c r="R23" s="38">
        <f>'Bureaux de vote'!R140</f>
        <v>20.487288135593221</v>
      </c>
      <c r="S23" s="77">
        <f>'Bureaux de vote'!S140</f>
        <v>21</v>
      </c>
      <c r="T23" s="38">
        <f>'Bureaux de vote'!T140</f>
        <v>0.44491525423728817</v>
      </c>
      <c r="U23" s="77">
        <f>'Bureaux de vote'!U140</f>
        <v>2629</v>
      </c>
      <c r="V23" s="38">
        <f>'Bureaux de vote'!V140</f>
        <v>55.699152542372879</v>
      </c>
    </row>
    <row r="24" spans="1:26" x14ac:dyDescent="0.25">
      <c r="A24" s="176"/>
      <c r="B24" s="84" t="str">
        <f>'Bureaux de vote'!B146</f>
        <v>HUAHINE</v>
      </c>
      <c r="C24" s="84">
        <v>8</v>
      </c>
      <c r="D24" s="85">
        <f>'Bureaux de vote'!D146</f>
        <v>5224</v>
      </c>
      <c r="E24" s="85">
        <f>'Bureaux de vote'!E146</f>
        <v>3535</v>
      </c>
      <c r="F24" s="85">
        <f>'Bureaux de vote'!F146</f>
        <v>1689</v>
      </c>
      <c r="G24" s="85">
        <f>'Bureaux de vote'!G146</f>
        <v>67.668453292496167</v>
      </c>
      <c r="H24" s="85">
        <f>'Bureaux de vote'!H146</f>
        <v>18</v>
      </c>
      <c r="I24" s="85">
        <f>'Bureaux de vote'!I146</f>
        <v>24</v>
      </c>
      <c r="J24" s="85">
        <f>'Bureaux de vote'!J146</f>
        <v>3493</v>
      </c>
      <c r="K24" s="77">
        <f>'Bureaux de vote'!K146</f>
        <v>17</v>
      </c>
      <c r="L24" s="38">
        <f>'Bureaux de vote'!L146</f>
        <v>0.48668766103635841</v>
      </c>
      <c r="M24" s="77">
        <f>'Bureaux de vote'!M146</f>
        <v>588</v>
      </c>
      <c r="N24" s="38">
        <f>'Bureaux de vote'!N146</f>
        <v>16.83366733466934</v>
      </c>
      <c r="O24" s="77">
        <f>'Bureaux de vote'!O146</f>
        <v>84</v>
      </c>
      <c r="P24" s="38">
        <f>'Bureaux de vote'!P146</f>
        <v>2.4048096192384771</v>
      </c>
      <c r="Q24" s="77">
        <f>'Bureaux de vote'!Q146</f>
        <v>770</v>
      </c>
      <c r="R24" s="38">
        <f>'Bureaux de vote'!R146</f>
        <v>22.044088176352705</v>
      </c>
      <c r="S24" s="77">
        <f>'Bureaux de vote'!S146</f>
        <v>23</v>
      </c>
      <c r="T24" s="38">
        <f>'Bureaux de vote'!T146</f>
        <v>0.65845977669624967</v>
      </c>
      <c r="U24" s="77">
        <f>'Bureaux de vote'!U146</f>
        <v>2011</v>
      </c>
      <c r="V24" s="38">
        <f>'Bureaux de vote'!V146</f>
        <v>57.572287432006874</v>
      </c>
      <c r="W24" s="15"/>
      <c r="X24" s="15"/>
      <c r="Y24" s="15"/>
      <c r="Z24" s="15"/>
    </row>
    <row r="25" spans="1:26" s="15" customFormat="1" x14ac:dyDescent="0.25">
      <c r="A25" s="176"/>
      <c r="B25" s="84" t="str">
        <f>'Bureaux de vote'!B155</f>
        <v>MAUPITI</v>
      </c>
      <c r="C25" s="84">
        <v>1</v>
      </c>
      <c r="D25" s="85">
        <f>'Bureaux de vote'!D155</f>
        <v>1040</v>
      </c>
      <c r="E25" s="85">
        <f>'Bureaux de vote'!E155</f>
        <v>911</v>
      </c>
      <c r="F25" s="85">
        <f>'Bureaux de vote'!F155</f>
        <v>129</v>
      </c>
      <c r="G25" s="85">
        <f>'Bureaux de vote'!G155</f>
        <v>87.59615384615384</v>
      </c>
      <c r="H25" s="85">
        <f>'Bureaux de vote'!H155</f>
        <v>53</v>
      </c>
      <c r="I25" s="85">
        <f>'Bureaux de vote'!I155</f>
        <v>7</v>
      </c>
      <c r="J25" s="85">
        <f>'Bureaux de vote'!J155</f>
        <v>851</v>
      </c>
      <c r="K25" s="77">
        <f>'Bureaux de vote'!K155</f>
        <v>4</v>
      </c>
      <c r="L25" s="38">
        <f>'Bureaux de vote'!L155</f>
        <v>0.4700352526439483</v>
      </c>
      <c r="M25" s="77">
        <f>'Bureaux de vote'!M155</f>
        <v>49</v>
      </c>
      <c r="N25" s="38">
        <f>'Bureaux de vote'!N155</f>
        <v>5.7579318448883665</v>
      </c>
      <c r="O25" s="77">
        <f>'Bureaux de vote'!O155</f>
        <v>1</v>
      </c>
      <c r="P25" s="38">
        <f>'Bureaux de vote'!P155</f>
        <v>0.11750881316098707</v>
      </c>
      <c r="Q25" s="77">
        <f>'Bureaux de vote'!Q155</f>
        <v>403</v>
      </c>
      <c r="R25" s="38">
        <f>'Bureaux de vote'!R155</f>
        <v>47.356051703877789</v>
      </c>
      <c r="S25" s="77">
        <f>'Bureaux de vote'!S155</f>
        <v>1</v>
      </c>
      <c r="T25" s="38">
        <f>'Bureaux de vote'!T155</f>
        <v>0.11750881316098707</v>
      </c>
      <c r="U25" s="77">
        <f>'Bureaux de vote'!U155</f>
        <v>393</v>
      </c>
      <c r="V25" s="38">
        <f>'Bureaux de vote'!V155</f>
        <v>46.18096357226792</v>
      </c>
    </row>
    <row r="26" spans="1:26" s="15" customFormat="1" x14ac:dyDescent="0.25">
      <c r="A26" s="176"/>
      <c r="B26" s="84" t="str">
        <f>'Bureaux de vote'!B157</f>
        <v>TAHA'A</v>
      </c>
      <c r="C26" s="84">
        <v>8</v>
      </c>
      <c r="D26" s="85">
        <f>'Bureaux de vote'!D157</f>
        <v>4694</v>
      </c>
      <c r="E26" s="85">
        <f>'Bureaux de vote'!E157</f>
        <v>3102</v>
      </c>
      <c r="F26" s="85">
        <f>'Bureaux de vote'!F157</f>
        <v>1592</v>
      </c>
      <c r="G26" s="85">
        <f>'Bureaux de vote'!G157</f>
        <v>66.084363016616948</v>
      </c>
      <c r="H26" s="85">
        <f>'Bureaux de vote'!H157</f>
        <v>28</v>
      </c>
      <c r="I26" s="85">
        <f>'Bureaux de vote'!I157</f>
        <v>27</v>
      </c>
      <c r="J26" s="85">
        <f>'Bureaux de vote'!J157</f>
        <v>3047</v>
      </c>
      <c r="K26" s="77">
        <f>'Bureaux de vote'!K157</f>
        <v>42</v>
      </c>
      <c r="L26" s="38">
        <f>'Bureaux de vote'!L157</f>
        <v>1.3784049885132919</v>
      </c>
      <c r="M26" s="77">
        <f>'Bureaux de vote'!M157</f>
        <v>793</v>
      </c>
      <c r="N26" s="38">
        <f>'Bureaux de vote'!N157</f>
        <v>26.025598949786676</v>
      </c>
      <c r="O26" s="77">
        <f>'Bureaux de vote'!O157</f>
        <v>31</v>
      </c>
      <c r="P26" s="38">
        <f>'Bureaux de vote'!P157</f>
        <v>1.0173941581883819</v>
      </c>
      <c r="Q26" s="77">
        <f>'Bureaux de vote'!Q157</f>
        <v>1052</v>
      </c>
      <c r="R26" s="38">
        <f>'Bureaux de vote'!R157</f>
        <v>34.525763045618639</v>
      </c>
      <c r="S26" s="77">
        <f>'Bureaux de vote'!S157</f>
        <v>36</v>
      </c>
      <c r="T26" s="38">
        <f>'Bureaux de vote'!T157</f>
        <v>1.1814899901542502</v>
      </c>
      <c r="U26" s="77">
        <f>'Bureaux de vote'!U157</f>
        <v>1093</v>
      </c>
      <c r="V26" s="38">
        <f>'Bureaux de vote'!V157</f>
        <v>35.87134886773876</v>
      </c>
    </row>
    <row r="27" spans="1:26" s="15" customFormat="1" x14ac:dyDescent="0.25">
      <c r="A27" s="176"/>
      <c r="B27" s="84" t="str">
        <f>'Bureaux de vote'!B166</f>
        <v>TAPUTAPUATEA</v>
      </c>
      <c r="C27" s="84">
        <v>4</v>
      </c>
      <c r="D27" s="85">
        <f>'Bureaux de vote'!D166</f>
        <v>3914</v>
      </c>
      <c r="E27" s="85">
        <f>'Bureaux de vote'!E166</f>
        <v>2807</v>
      </c>
      <c r="F27" s="85">
        <f>'Bureaux de vote'!F166</f>
        <v>1107</v>
      </c>
      <c r="G27" s="85">
        <f>'Bureaux de vote'!G166</f>
        <v>71.716913643331623</v>
      </c>
      <c r="H27" s="85">
        <f>'Bureaux de vote'!H166</f>
        <v>45</v>
      </c>
      <c r="I27" s="85">
        <f>'Bureaux de vote'!I166</f>
        <v>30</v>
      </c>
      <c r="J27" s="85">
        <f>'Bureaux de vote'!J166</f>
        <v>2732</v>
      </c>
      <c r="K27" s="77">
        <f>'Bureaux de vote'!K166</f>
        <v>29</v>
      </c>
      <c r="L27" s="38">
        <f>'Bureaux de vote'!L166</f>
        <v>1.061493411420205</v>
      </c>
      <c r="M27" s="77">
        <f>'Bureaux de vote'!M166</f>
        <v>531</v>
      </c>
      <c r="N27" s="38">
        <f>'Bureaux de vote'!N166</f>
        <v>19.436310395314788</v>
      </c>
      <c r="O27" s="77">
        <f>'Bureaux de vote'!O166</f>
        <v>28</v>
      </c>
      <c r="P27" s="38">
        <f>'Bureaux de vote'!P166</f>
        <v>1.0248901903367496</v>
      </c>
      <c r="Q27" s="77">
        <f>'Bureaux de vote'!Q166</f>
        <v>681</v>
      </c>
      <c r="R27" s="38">
        <f>'Bureaux de vote'!R166</f>
        <v>24.92679355783309</v>
      </c>
      <c r="S27" s="77">
        <f>'Bureaux de vote'!S166</f>
        <v>17</v>
      </c>
      <c r="T27" s="38">
        <f>'Bureaux de vote'!T166</f>
        <v>0.62225475841874089</v>
      </c>
      <c r="U27" s="77">
        <f>'Bureaux de vote'!U166</f>
        <v>1446</v>
      </c>
      <c r="V27" s="38">
        <f>'Bureaux de vote'!V166</f>
        <v>52.928257686676424</v>
      </c>
    </row>
    <row r="28" spans="1:26" s="15" customFormat="1" x14ac:dyDescent="0.25">
      <c r="A28" s="176"/>
      <c r="B28" s="84" t="str">
        <f>'Bureaux de vote'!B171</f>
        <v>TUMARAA</v>
      </c>
      <c r="C28" s="84">
        <v>5</v>
      </c>
      <c r="D28" s="85">
        <f>'Bureaux de vote'!D171</f>
        <v>3145</v>
      </c>
      <c r="E28" s="85">
        <f>'Bureaux de vote'!E171</f>
        <v>2285</v>
      </c>
      <c r="F28" s="85">
        <f>'Bureaux de vote'!F171</f>
        <v>860</v>
      </c>
      <c r="G28" s="85">
        <f>'Bureaux de vote'!G171</f>
        <v>72.65500794912559</v>
      </c>
      <c r="H28" s="85">
        <f>'Bureaux de vote'!H171</f>
        <v>5</v>
      </c>
      <c r="I28" s="85">
        <f>'Bureaux de vote'!I171</f>
        <v>24</v>
      </c>
      <c r="J28" s="85">
        <f>'Bureaux de vote'!J171</f>
        <v>2256</v>
      </c>
      <c r="K28" s="77">
        <f>'Bureaux de vote'!K171</f>
        <v>38</v>
      </c>
      <c r="L28" s="38">
        <f>'Bureaux de vote'!L171</f>
        <v>1.6843971631205674</v>
      </c>
      <c r="M28" s="77">
        <f>'Bureaux de vote'!M171</f>
        <v>456</v>
      </c>
      <c r="N28" s="38">
        <f>'Bureaux de vote'!N171</f>
        <v>20.212765957446805</v>
      </c>
      <c r="O28" s="77">
        <f>'Bureaux de vote'!O171</f>
        <v>23</v>
      </c>
      <c r="P28" s="38">
        <f>'Bureaux de vote'!P171</f>
        <v>1.0195035460992909</v>
      </c>
      <c r="Q28" s="77">
        <f>'Bureaux de vote'!Q171</f>
        <v>620</v>
      </c>
      <c r="R28" s="38">
        <f>'Bureaux de vote'!R171</f>
        <v>27.482269503546096</v>
      </c>
      <c r="S28" s="77">
        <f>'Bureaux de vote'!S171</f>
        <v>13</v>
      </c>
      <c r="T28" s="38">
        <f>'Bureaux de vote'!T171</f>
        <v>0.57624113475177297</v>
      </c>
      <c r="U28" s="77">
        <f>'Bureaux de vote'!U171</f>
        <v>1106</v>
      </c>
      <c r="V28" s="38">
        <f>'Bureaux de vote'!V171</f>
        <v>49.024822695035461</v>
      </c>
    </row>
    <row r="29" spans="1:26" s="15" customFormat="1" x14ac:dyDescent="0.25">
      <c r="A29" s="177"/>
      <c r="B29" s="86" t="str">
        <f>'Bureaux de vote'!B177</f>
        <v>UTUROA</v>
      </c>
      <c r="C29" s="86">
        <v>3</v>
      </c>
      <c r="D29" s="87">
        <f>'Bureaux de vote'!D177</f>
        <v>3459</v>
      </c>
      <c r="E29" s="87">
        <f>'Bureaux de vote'!E177</f>
        <v>2258</v>
      </c>
      <c r="F29" s="87">
        <f>'Bureaux de vote'!F177</f>
        <v>1201</v>
      </c>
      <c r="G29" s="87">
        <f>'Bureaux de vote'!G177</f>
        <v>65.278982364845334</v>
      </c>
      <c r="H29" s="87">
        <f>'Bureaux de vote'!H177</f>
        <v>18</v>
      </c>
      <c r="I29" s="87">
        <f>'Bureaux de vote'!I177</f>
        <v>17</v>
      </c>
      <c r="J29" s="87">
        <f>'Bureaux de vote'!J177</f>
        <v>2223</v>
      </c>
      <c r="K29" s="80">
        <f>'Bureaux de vote'!K177</f>
        <v>75</v>
      </c>
      <c r="L29" s="38">
        <f>'Bureaux de vote'!L177</f>
        <v>3.3738191632928474</v>
      </c>
      <c r="M29" s="80">
        <f>'Bureaux de vote'!M177</f>
        <v>372</v>
      </c>
      <c r="N29" s="38">
        <f>'Bureaux de vote'!N177</f>
        <v>16.734143049932523</v>
      </c>
      <c r="O29" s="80">
        <f>'Bureaux de vote'!O177</f>
        <v>56</v>
      </c>
      <c r="P29" s="81">
        <f>'Bureaux de vote'!P177</f>
        <v>2.5191183085919926</v>
      </c>
      <c r="Q29" s="80">
        <f>'Bureaux de vote'!Q177</f>
        <v>759</v>
      </c>
      <c r="R29" s="38">
        <f>'Bureaux de vote'!R177</f>
        <v>34.143049932523617</v>
      </c>
      <c r="S29" s="80">
        <f>'Bureaux de vote'!S177</f>
        <v>20</v>
      </c>
      <c r="T29" s="38">
        <f>'Bureaux de vote'!T177</f>
        <v>0.89968511021142594</v>
      </c>
      <c r="U29" s="80">
        <f>'Bureaux de vote'!U177</f>
        <v>941</v>
      </c>
      <c r="V29" s="38">
        <f>'Bureaux de vote'!V177</f>
        <v>42.330184435447592</v>
      </c>
    </row>
    <row r="30" spans="1:26" x14ac:dyDescent="0.25">
      <c r="A30" s="23" t="s">
        <v>97</v>
      </c>
      <c r="B30" s="19"/>
      <c r="C30" s="19">
        <f>SUM(C31:C35)</f>
        <v>17</v>
      </c>
      <c r="D30" s="69">
        <f>SUM(D31:D35)</f>
        <v>8016</v>
      </c>
      <c r="E30" s="69">
        <f>SUM(E31:E35)</f>
        <v>5634</v>
      </c>
      <c r="F30" s="69">
        <f>SUM(F31:F35)</f>
        <v>2382</v>
      </c>
      <c r="G30" s="29">
        <f>E30/D30*100</f>
        <v>70.284431137724539</v>
      </c>
      <c r="H30" s="146">
        <f>SUM(H31:H35)</f>
        <v>36</v>
      </c>
      <c r="I30" s="146">
        <f>SUM(I31:I35)</f>
        <v>26</v>
      </c>
      <c r="J30" s="62">
        <f>SUM(J31:J35)</f>
        <v>5572</v>
      </c>
      <c r="K30" s="69">
        <f>SUM(K31:K35)</f>
        <v>350</v>
      </c>
      <c r="L30" s="28">
        <f>K30/$J30*100</f>
        <v>6.2814070351758788</v>
      </c>
      <c r="M30" s="69">
        <f>SUM(M31:M35)</f>
        <v>682</v>
      </c>
      <c r="N30" s="28">
        <f>M30/$J30*100</f>
        <v>12.239770279971285</v>
      </c>
      <c r="O30" s="69">
        <f>SUM(O31:O35)</f>
        <v>108</v>
      </c>
      <c r="P30" s="28">
        <f>O30/$J30*100</f>
        <v>1.9382627422828429</v>
      </c>
      <c r="Q30" s="69">
        <f>SUM(Q31:Q35)</f>
        <v>1675</v>
      </c>
      <c r="R30" s="28">
        <f>Q30/$J30*100</f>
        <v>30.061019382627425</v>
      </c>
      <c r="S30" s="69">
        <f>SUM(S31:S35)</f>
        <v>49</v>
      </c>
      <c r="T30" s="28">
        <f>S30/$J30*100</f>
        <v>0.87939698492462315</v>
      </c>
      <c r="U30" s="69">
        <f>SUM(U31:U35)</f>
        <v>2708</v>
      </c>
      <c r="V30" s="28">
        <f>U30/$J30*100</f>
        <v>48.600143575017945</v>
      </c>
      <c r="W30" s="15"/>
      <c r="X30" s="15"/>
      <c r="Y30" s="15"/>
      <c r="Z30" s="15"/>
    </row>
    <row r="31" spans="1:26" s="15" customFormat="1" x14ac:dyDescent="0.25">
      <c r="A31" s="176" t="s">
        <v>92</v>
      </c>
      <c r="B31" s="84" t="str">
        <f>'Bureaux de vote'!B181</f>
        <v>ARUTUA</v>
      </c>
      <c r="C31" s="93">
        <v>3</v>
      </c>
      <c r="D31" s="85">
        <f>'Bureaux de vote'!D181</f>
        <v>1547</v>
      </c>
      <c r="E31" s="85">
        <f>'Bureaux de vote'!E181</f>
        <v>962</v>
      </c>
      <c r="F31" s="85">
        <f>'Bureaux de vote'!F181</f>
        <v>585</v>
      </c>
      <c r="G31" s="85">
        <f>'Bureaux de vote'!G181</f>
        <v>62.184873949579831</v>
      </c>
      <c r="H31" s="85">
        <f>'Bureaux de vote'!H181</f>
        <v>9</v>
      </c>
      <c r="I31" s="85">
        <f>'Bureaux de vote'!I181</f>
        <v>6</v>
      </c>
      <c r="J31" s="85">
        <f>'Bureaux de vote'!J181</f>
        <v>947</v>
      </c>
      <c r="K31" s="77">
        <f>'Bureaux de vote'!K181</f>
        <v>25</v>
      </c>
      <c r="L31" s="38">
        <f>'Bureaux de vote'!L181</f>
        <v>2.6399155227032733</v>
      </c>
      <c r="M31" s="77">
        <f>'Bureaux de vote'!M181</f>
        <v>95</v>
      </c>
      <c r="N31" s="38">
        <f>'Bureaux de vote'!N181</f>
        <v>10.031678986272439</v>
      </c>
      <c r="O31" s="77">
        <f>'Bureaux de vote'!O181</f>
        <v>4</v>
      </c>
      <c r="P31" s="38">
        <f>'Bureaux de vote'!P181</f>
        <v>0.42238648363252373</v>
      </c>
      <c r="Q31" s="77">
        <f>'Bureaux de vote'!Q181</f>
        <v>348</v>
      </c>
      <c r="R31" s="38">
        <f>'Bureaux de vote'!R181</f>
        <v>36.747624076029567</v>
      </c>
      <c r="S31" s="77">
        <f>'Bureaux de vote'!S181</f>
        <v>23</v>
      </c>
      <c r="T31" s="38">
        <f>'Bureaux de vote'!T181</f>
        <v>2.4287222808870119</v>
      </c>
      <c r="U31" s="77">
        <f>'Bureaux de vote'!U181</f>
        <v>452</v>
      </c>
      <c r="V31" s="38">
        <f>'Bureaux de vote'!V181</f>
        <v>47.729672650475187</v>
      </c>
    </row>
    <row r="32" spans="1:26" s="15" customFormat="1" x14ac:dyDescent="0.25">
      <c r="A32" s="176"/>
      <c r="B32" s="84" t="str">
        <f>'Bureaux de vote'!B185</f>
        <v>FAKARAVA</v>
      </c>
      <c r="C32" s="84">
        <v>5</v>
      </c>
      <c r="D32" s="85">
        <f>'Bureaux de vote'!D185</f>
        <v>1261</v>
      </c>
      <c r="E32" s="85">
        <f>'Bureaux de vote'!E185</f>
        <v>975</v>
      </c>
      <c r="F32" s="85">
        <f>'Bureaux de vote'!F185</f>
        <v>286</v>
      </c>
      <c r="G32" s="85">
        <f>'Bureaux de vote'!G185</f>
        <v>77.319587628865989</v>
      </c>
      <c r="H32" s="85">
        <f>'Bureaux de vote'!H185</f>
        <v>5</v>
      </c>
      <c r="I32" s="85">
        <f>'Bureaux de vote'!I185</f>
        <v>0</v>
      </c>
      <c r="J32" s="85">
        <f>'Bureaux de vote'!J185</f>
        <v>970</v>
      </c>
      <c r="K32" s="77">
        <f>'Bureaux de vote'!K185</f>
        <v>33</v>
      </c>
      <c r="L32" s="38">
        <f>'Bureaux de vote'!L185</f>
        <v>3.402061855670103</v>
      </c>
      <c r="M32" s="77">
        <f>'Bureaux de vote'!M185</f>
        <v>164</v>
      </c>
      <c r="N32" s="38">
        <f>'Bureaux de vote'!N185</f>
        <v>16.907216494845361</v>
      </c>
      <c r="O32" s="77">
        <f>'Bureaux de vote'!O185</f>
        <v>6</v>
      </c>
      <c r="P32" s="38">
        <f>'Bureaux de vote'!P185</f>
        <v>0.61855670103092786</v>
      </c>
      <c r="Q32" s="77">
        <f>'Bureaux de vote'!Q185</f>
        <v>381</v>
      </c>
      <c r="R32" s="38">
        <f>'Bureaux de vote'!R185</f>
        <v>39.27835051546392</v>
      </c>
      <c r="S32" s="77">
        <f>'Bureaux de vote'!S185</f>
        <v>4</v>
      </c>
      <c r="T32" s="38">
        <f>'Bureaux de vote'!T185</f>
        <v>0.41237113402061859</v>
      </c>
      <c r="U32" s="77">
        <f>'Bureaux de vote'!U185</f>
        <v>382</v>
      </c>
      <c r="V32" s="38">
        <f>'Bureaux de vote'!V185</f>
        <v>39.381443298969074</v>
      </c>
    </row>
    <row r="33" spans="1:26" s="15" customFormat="1" x14ac:dyDescent="0.25">
      <c r="A33" s="176"/>
      <c r="B33" s="84" t="str">
        <f>'Bureaux de vote'!B191</f>
        <v>MANIHI</v>
      </c>
      <c r="C33" s="84">
        <v>2</v>
      </c>
      <c r="D33" s="85">
        <f>'Bureaux de vote'!D191</f>
        <v>968</v>
      </c>
      <c r="E33" s="85">
        <f>'Bureaux de vote'!E191</f>
        <v>672</v>
      </c>
      <c r="F33" s="85">
        <f>'Bureaux de vote'!F191</f>
        <v>296</v>
      </c>
      <c r="G33" s="85">
        <f>'Bureaux de vote'!G191</f>
        <v>69.421487603305792</v>
      </c>
      <c r="H33" s="85">
        <f>'Bureaux de vote'!H191</f>
        <v>4</v>
      </c>
      <c r="I33" s="85">
        <f>'Bureaux de vote'!I191</f>
        <v>1</v>
      </c>
      <c r="J33" s="85">
        <f>'Bureaux de vote'!J191</f>
        <v>667</v>
      </c>
      <c r="K33" s="77">
        <f>'Bureaux de vote'!K191</f>
        <v>9</v>
      </c>
      <c r="L33" s="38">
        <f>'Bureaux de vote'!L191</f>
        <v>1.3493253373313343</v>
      </c>
      <c r="M33" s="77">
        <f>'Bureaux de vote'!M191</f>
        <v>63</v>
      </c>
      <c r="N33" s="38">
        <f>'Bureaux de vote'!N191</f>
        <v>9.4452773613193397</v>
      </c>
      <c r="O33" s="77">
        <f>'Bureaux de vote'!O191</f>
        <v>25</v>
      </c>
      <c r="P33" s="38">
        <f>'Bureaux de vote'!P191</f>
        <v>3.7481259370314843</v>
      </c>
      <c r="Q33" s="77">
        <f>'Bureaux de vote'!Q191</f>
        <v>215</v>
      </c>
      <c r="R33" s="38">
        <f>'Bureaux de vote'!R191</f>
        <v>32.233883058470767</v>
      </c>
      <c r="S33" s="77">
        <f>'Bureaux de vote'!S191</f>
        <v>2</v>
      </c>
      <c r="T33" s="38">
        <f>'Bureaux de vote'!T191</f>
        <v>0.29985007496251875</v>
      </c>
      <c r="U33" s="77">
        <f>'Bureaux de vote'!U191</f>
        <v>353</v>
      </c>
      <c r="V33" s="38">
        <f>'Bureaux de vote'!V191</f>
        <v>52.92353823088456</v>
      </c>
    </row>
    <row r="34" spans="1:26" s="15" customFormat="1" x14ac:dyDescent="0.25">
      <c r="A34" s="176"/>
      <c r="B34" s="84" t="str">
        <f>'Bureaux de vote'!B194</f>
        <v>RANGIROA</v>
      </c>
      <c r="C34" s="84">
        <v>5</v>
      </c>
      <c r="D34" s="85">
        <f>'Bureaux de vote'!D194</f>
        <v>2930</v>
      </c>
      <c r="E34" s="85">
        <f>'Bureaux de vote'!E194</f>
        <v>2084</v>
      </c>
      <c r="F34" s="85">
        <f>'Bureaux de vote'!F194</f>
        <v>846</v>
      </c>
      <c r="G34" s="85">
        <f>'Bureaux de vote'!G194</f>
        <v>71.12627986348123</v>
      </c>
      <c r="H34" s="85">
        <f>'Bureaux de vote'!H194</f>
        <v>11</v>
      </c>
      <c r="I34" s="85">
        <f>'Bureaux de vote'!I194</f>
        <v>19</v>
      </c>
      <c r="J34" s="85">
        <f>'Bureaux de vote'!J194</f>
        <v>2054</v>
      </c>
      <c r="K34" s="77">
        <f>'Bureaux de vote'!K194</f>
        <v>276</v>
      </c>
      <c r="L34" s="38">
        <f>'Bureaux de vote'!L194</f>
        <v>13.437195715676728</v>
      </c>
      <c r="M34" s="77">
        <f>'Bureaux de vote'!M194</f>
        <v>313</v>
      </c>
      <c r="N34" s="38">
        <f>'Bureaux de vote'!N194</f>
        <v>15.238558909444984</v>
      </c>
      <c r="O34" s="77">
        <f>'Bureaux de vote'!O194</f>
        <v>67</v>
      </c>
      <c r="P34" s="38">
        <f>'Bureaux de vote'!P194</f>
        <v>3.261927945472249</v>
      </c>
      <c r="Q34" s="77">
        <f>'Bureaux de vote'!Q194</f>
        <v>411</v>
      </c>
      <c r="R34" s="38">
        <f>'Bureaux de vote'!R194</f>
        <v>20.009737098344694</v>
      </c>
      <c r="S34" s="77">
        <f>'Bureaux de vote'!S194</f>
        <v>17</v>
      </c>
      <c r="T34" s="38">
        <f>'Bureaux de vote'!T194</f>
        <v>0.82765335929892891</v>
      </c>
      <c r="U34" s="77">
        <f>'Bureaux de vote'!U194</f>
        <v>970</v>
      </c>
      <c r="V34" s="38">
        <f>'Bureaux de vote'!V194</f>
        <v>47.224926971762414</v>
      </c>
    </row>
    <row r="35" spans="1:26" s="15" customFormat="1" x14ac:dyDescent="0.25">
      <c r="A35" s="177"/>
      <c r="B35" s="86" t="str">
        <f>'Bureaux de vote'!B200</f>
        <v>TAKAROA</v>
      </c>
      <c r="C35" s="86">
        <v>2</v>
      </c>
      <c r="D35" s="87">
        <f>'Bureaux de vote'!D200</f>
        <v>1310</v>
      </c>
      <c r="E35" s="87">
        <f>'Bureaux de vote'!E200</f>
        <v>941</v>
      </c>
      <c r="F35" s="87">
        <f>'Bureaux de vote'!F200</f>
        <v>369</v>
      </c>
      <c r="G35" s="87">
        <f>'Bureaux de vote'!G200</f>
        <v>71.832061068702288</v>
      </c>
      <c r="H35" s="87">
        <f>'Bureaux de vote'!H200</f>
        <v>7</v>
      </c>
      <c r="I35" s="87">
        <f>'Bureaux de vote'!I200</f>
        <v>0</v>
      </c>
      <c r="J35" s="87">
        <f>'Bureaux de vote'!J200</f>
        <v>934</v>
      </c>
      <c r="K35" s="80">
        <f>'Bureaux de vote'!K200</f>
        <v>7</v>
      </c>
      <c r="L35" s="81">
        <f>'Bureaux de vote'!L200</f>
        <v>0.74946466809421841</v>
      </c>
      <c r="M35" s="80">
        <f>'Bureaux de vote'!M200</f>
        <v>47</v>
      </c>
      <c r="N35" s="81">
        <f>'Bureaux de vote'!N200</f>
        <v>5.0321199143468949</v>
      </c>
      <c r="O35" s="80">
        <f>'Bureaux de vote'!O200</f>
        <v>6</v>
      </c>
      <c r="P35" s="81">
        <f>'Bureaux de vote'!P200</f>
        <v>0.64239828693790146</v>
      </c>
      <c r="Q35" s="80">
        <f>'Bureaux de vote'!Q200</f>
        <v>320</v>
      </c>
      <c r="R35" s="81">
        <f>'Bureaux de vote'!R200</f>
        <v>34.261241970021409</v>
      </c>
      <c r="S35" s="80">
        <f>'Bureaux de vote'!S200</f>
        <v>3</v>
      </c>
      <c r="T35" s="81">
        <f>'Bureaux de vote'!T200</f>
        <v>0.32119914346895073</v>
      </c>
      <c r="U35" s="80">
        <f>'Bureaux de vote'!U200</f>
        <v>551</v>
      </c>
      <c r="V35" s="81">
        <f>'Bureaux de vote'!V200</f>
        <v>58.993576017130621</v>
      </c>
    </row>
    <row r="36" spans="1:26" x14ac:dyDescent="0.25">
      <c r="A36" s="23" t="s">
        <v>98</v>
      </c>
      <c r="B36" s="21"/>
      <c r="C36" s="19">
        <f>SUM(C37:C48)</f>
        <v>26</v>
      </c>
      <c r="D36" s="69">
        <f>SUM(D37:D48)</f>
        <v>6054</v>
      </c>
      <c r="E36" s="69">
        <f>SUM(E37:E48)</f>
        <v>4535</v>
      </c>
      <c r="F36" s="69">
        <f>SUM(F37:F48)</f>
        <v>1519</v>
      </c>
      <c r="G36" s="29">
        <f>E36/D36*100</f>
        <v>74.90915097456228</v>
      </c>
      <c r="H36" s="146">
        <f>SUM(H37:H48)</f>
        <v>12</v>
      </c>
      <c r="I36" s="146">
        <f>SUM(I37:I48)</f>
        <v>25</v>
      </c>
      <c r="J36" s="62">
        <f>SUM(J37:J48)</f>
        <v>4498</v>
      </c>
      <c r="K36" s="69">
        <f>SUM(K37:K48)</f>
        <v>245</v>
      </c>
      <c r="L36" s="28">
        <f>K36/$J36*100</f>
        <v>5.4468652734548684</v>
      </c>
      <c r="M36" s="69">
        <f>SUM(M37:M48)</f>
        <v>374</v>
      </c>
      <c r="N36" s="28">
        <f>M36/$J36*100</f>
        <v>8.314806580702534</v>
      </c>
      <c r="O36" s="69">
        <f>SUM(O37:O48)</f>
        <v>44</v>
      </c>
      <c r="P36" s="28">
        <f>O36/$J36*100</f>
        <v>0.97821253890618043</v>
      </c>
      <c r="Q36" s="69">
        <f>SUM(Q37:Q48)</f>
        <v>1760</v>
      </c>
      <c r="R36" s="28">
        <f>Q36/$J36*100</f>
        <v>39.128501556247222</v>
      </c>
      <c r="S36" s="69">
        <f>SUM(S37:S48)</f>
        <v>24</v>
      </c>
      <c r="T36" s="28">
        <f>S36/$J36*100</f>
        <v>0.53357047576700756</v>
      </c>
      <c r="U36" s="69">
        <f>SUM(U37:U48)</f>
        <v>2051</v>
      </c>
      <c r="V36" s="28">
        <f>U36/$J36*100</f>
        <v>45.598043574922187</v>
      </c>
      <c r="W36" s="15"/>
      <c r="X36" s="15"/>
      <c r="Y36" s="15"/>
      <c r="Z36" s="15"/>
    </row>
    <row r="37" spans="1:26" s="15" customFormat="1" x14ac:dyDescent="0.25">
      <c r="A37" s="176" t="s">
        <v>94</v>
      </c>
      <c r="B37" s="84" t="str">
        <f>'Bureaux de vote'!B203</f>
        <v>ANAA</v>
      </c>
      <c r="C37" s="93">
        <v>2</v>
      </c>
      <c r="D37" s="85">
        <f>'Bureaux de vote'!D203</f>
        <v>672</v>
      </c>
      <c r="E37" s="85">
        <f>'Bureaux de vote'!E203</f>
        <v>434</v>
      </c>
      <c r="F37" s="85">
        <f>'Bureaux de vote'!F203</f>
        <v>238</v>
      </c>
      <c r="G37" s="85">
        <f>'Bureaux de vote'!G203</f>
        <v>64.583333333333343</v>
      </c>
      <c r="H37" s="85">
        <f>'Bureaux de vote'!H203</f>
        <v>0</v>
      </c>
      <c r="I37" s="85">
        <f>'Bureaux de vote'!I203</f>
        <v>1</v>
      </c>
      <c r="J37" s="85">
        <f>'Bureaux de vote'!J203</f>
        <v>433</v>
      </c>
      <c r="K37" s="77">
        <f>'Bureaux de vote'!K203</f>
        <v>43</v>
      </c>
      <c r="L37" s="38">
        <f>'Bureaux de vote'!L203</f>
        <v>9.9307159353348737</v>
      </c>
      <c r="M37" s="77">
        <f>'Bureaux de vote'!M203</f>
        <v>65</v>
      </c>
      <c r="N37" s="38">
        <f>'Bureaux de vote'!N203</f>
        <v>15.011547344110854</v>
      </c>
      <c r="O37" s="77">
        <f>'Bureaux de vote'!O203</f>
        <v>12</v>
      </c>
      <c r="P37" s="38">
        <f>'Bureaux de vote'!P203</f>
        <v>2.7713625866050808</v>
      </c>
      <c r="Q37" s="77">
        <f>'Bureaux de vote'!Q203</f>
        <v>182</v>
      </c>
      <c r="R37" s="38">
        <f>'Bureaux de vote'!R203</f>
        <v>42.032332563510394</v>
      </c>
      <c r="S37" s="77">
        <f>'Bureaux de vote'!S203</f>
        <v>1</v>
      </c>
      <c r="T37" s="38">
        <f>'Bureaux de vote'!T203</f>
        <v>0.23094688221709006</v>
      </c>
      <c r="U37" s="77">
        <f>'Bureaux de vote'!U203</f>
        <v>130</v>
      </c>
      <c r="V37" s="38">
        <f>'Bureaux de vote'!V203</f>
        <v>30.023094688221708</v>
      </c>
    </row>
    <row r="38" spans="1:26" s="15" customFormat="1" x14ac:dyDescent="0.25">
      <c r="A38" s="176"/>
      <c r="B38" s="84" t="str">
        <f>'Bureaux de vote'!B206</f>
        <v>FANGATAU</v>
      </c>
      <c r="C38" s="84">
        <v>2</v>
      </c>
      <c r="D38" s="85">
        <f>'Bureaux de vote'!D206</f>
        <v>257</v>
      </c>
      <c r="E38" s="85">
        <f>'Bureaux de vote'!E206</f>
        <v>140</v>
      </c>
      <c r="F38" s="85">
        <f>'Bureaux de vote'!F206</f>
        <v>117</v>
      </c>
      <c r="G38" s="85">
        <f>'Bureaux de vote'!G206</f>
        <v>54.474708171206224</v>
      </c>
      <c r="H38" s="85">
        <f>'Bureaux de vote'!H206</f>
        <v>0</v>
      </c>
      <c r="I38" s="85">
        <f>'Bureaux de vote'!I206</f>
        <v>2</v>
      </c>
      <c r="J38" s="85">
        <f>'Bureaux de vote'!J206</f>
        <v>138</v>
      </c>
      <c r="K38" s="77">
        <f>'Bureaux de vote'!K206</f>
        <v>2</v>
      </c>
      <c r="L38" s="38">
        <f>'Bureaux de vote'!L206</f>
        <v>1.4492753623188406</v>
      </c>
      <c r="M38" s="77">
        <f>'Bureaux de vote'!M206</f>
        <v>30</v>
      </c>
      <c r="N38" s="38">
        <f>'Bureaux de vote'!N206</f>
        <v>21.739130434782609</v>
      </c>
      <c r="O38" s="77">
        <f>'Bureaux de vote'!O206</f>
        <v>0</v>
      </c>
      <c r="P38" s="38">
        <f>'Bureaux de vote'!P206</f>
        <v>0</v>
      </c>
      <c r="Q38" s="77">
        <f>'Bureaux de vote'!Q206</f>
        <v>82</v>
      </c>
      <c r="R38" s="38">
        <f>'Bureaux de vote'!R206</f>
        <v>59.420289855072461</v>
      </c>
      <c r="S38" s="77">
        <f>'Bureaux de vote'!S206</f>
        <v>1</v>
      </c>
      <c r="T38" s="38">
        <f>'Bureaux de vote'!T206</f>
        <v>0.72463768115942029</v>
      </c>
      <c r="U38" s="77">
        <f>'Bureaux de vote'!U206</f>
        <v>23</v>
      </c>
      <c r="V38" s="38">
        <f>'Bureaux de vote'!V206</f>
        <v>16.666666666666664</v>
      </c>
    </row>
    <row r="39" spans="1:26" s="15" customFormat="1" x14ac:dyDescent="0.25">
      <c r="A39" s="176"/>
      <c r="B39" s="84" t="str">
        <f>'Bureaux de vote'!B209</f>
        <v>GAMBIER</v>
      </c>
      <c r="C39" s="84">
        <v>1</v>
      </c>
      <c r="D39" s="85">
        <f>'Bureaux de vote'!D209</f>
        <v>925</v>
      </c>
      <c r="E39" s="85">
        <f>'Bureaux de vote'!E209</f>
        <v>799</v>
      </c>
      <c r="F39" s="85">
        <f>'Bureaux de vote'!F209</f>
        <v>126</v>
      </c>
      <c r="G39" s="85">
        <f>'Bureaux de vote'!G209</f>
        <v>86.378378378378372</v>
      </c>
      <c r="H39" s="85">
        <f>'Bureaux de vote'!H209</f>
        <v>1</v>
      </c>
      <c r="I39" s="85">
        <f>'Bureaux de vote'!I209</f>
        <v>5</v>
      </c>
      <c r="J39" s="85">
        <f>'Bureaux de vote'!J209</f>
        <v>793</v>
      </c>
      <c r="K39" s="77">
        <f>'Bureaux de vote'!K209</f>
        <v>6</v>
      </c>
      <c r="L39" s="38">
        <f>'Bureaux de vote'!L209</f>
        <v>0.75662042875157631</v>
      </c>
      <c r="M39" s="77">
        <f>'Bureaux de vote'!M209</f>
        <v>28</v>
      </c>
      <c r="N39" s="38">
        <f>'Bureaux de vote'!N209</f>
        <v>3.5308953341740232</v>
      </c>
      <c r="O39" s="77">
        <f>'Bureaux de vote'!O209</f>
        <v>9</v>
      </c>
      <c r="P39" s="38">
        <f>'Bureaux de vote'!P209</f>
        <v>1.1349306431273645</v>
      </c>
      <c r="Q39" s="77">
        <f>'Bureaux de vote'!Q209</f>
        <v>256</v>
      </c>
      <c r="R39" s="38">
        <f>'Bureaux de vote'!R209</f>
        <v>32.282471626733923</v>
      </c>
      <c r="S39" s="77">
        <f>'Bureaux de vote'!S209</f>
        <v>3</v>
      </c>
      <c r="T39" s="38">
        <f>'Bureaux de vote'!T209</f>
        <v>0.37831021437578816</v>
      </c>
      <c r="U39" s="77">
        <f>'Bureaux de vote'!U209</f>
        <v>491</v>
      </c>
      <c r="V39" s="38">
        <f>'Bureaux de vote'!V209</f>
        <v>61.916771752837327</v>
      </c>
    </row>
    <row r="40" spans="1:26" s="15" customFormat="1" x14ac:dyDescent="0.25">
      <c r="A40" s="176"/>
      <c r="B40" s="84" t="str">
        <f>'Bureaux de vote'!B211</f>
        <v>HAO</v>
      </c>
      <c r="C40" s="84">
        <v>3</v>
      </c>
      <c r="D40" s="85">
        <f>'Bureaux de vote'!D211</f>
        <v>1105</v>
      </c>
      <c r="E40" s="85">
        <f>'Bureaux de vote'!E211</f>
        <v>887</v>
      </c>
      <c r="F40" s="85">
        <f>'Bureaux de vote'!F211</f>
        <v>218</v>
      </c>
      <c r="G40" s="85">
        <f>'Bureaux de vote'!G211</f>
        <v>80.271493212669682</v>
      </c>
      <c r="H40" s="85">
        <f>'Bureaux de vote'!H211</f>
        <v>0</v>
      </c>
      <c r="I40" s="85">
        <f>'Bureaux de vote'!I211</f>
        <v>7</v>
      </c>
      <c r="J40" s="85">
        <f>'Bureaux de vote'!J211</f>
        <v>880</v>
      </c>
      <c r="K40" s="77">
        <f>'Bureaux de vote'!K211</f>
        <v>8</v>
      </c>
      <c r="L40" s="38">
        <f>'Bureaux de vote'!L211</f>
        <v>0.90909090909090906</v>
      </c>
      <c r="M40" s="77">
        <f>'Bureaux de vote'!M211</f>
        <v>53</v>
      </c>
      <c r="N40" s="38">
        <f>'Bureaux de vote'!N211</f>
        <v>6.0227272727272725</v>
      </c>
      <c r="O40" s="77">
        <f>'Bureaux de vote'!O211</f>
        <v>16</v>
      </c>
      <c r="P40" s="38">
        <f>'Bureaux de vote'!P211</f>
        <v>1.8181818181818181</v>
      </c>
      <c r="Q40" s="77">
        <f>'Bureaux de vote'!Q211</f>
        <v>349</v>
      </c>
      <c r="R40" s="38">
        <f>'Bureaux de vote'!R211</f>
        <v>39.659090909090914</v>
      </c>
      <c r="S40" s="77">
        <f>'Bureaux de vote'!S211</f>
        <v>1</v>
      </c>
      <c r="T40" s="38">
        <f>'Bureaux de vote'!T211</f>
        <v>0.11363636363636363</v>
      </c>
      <c r="U40" s="77">
        <f>'Bureaux de vote'!U211</f>
        <v>453</v>
      </c>
      <c r="V40" s="38">
        <f>'Bureaux de vote'!V211</f>
        <v>51.477272727272727</v>
      </c>
    </row>
    <row r="41" spans="1:26" s="15" customFormat="1" x14ac:dyDescent="0.25">
      <c r="A41" s="176"/>
      <c r="B41" s="84" t="str">
        <f>'Bureaux de vote'!B215</f>
        <v>HIKUERU</v>
      </c>
      <c r="C41" s="84">
        <v>2</v>
      </c>
      <c r="D41" s="85">
        <f>'Bureaux de vote'!D215</f>
        <v>181</v>
      </c>
      <c r="E41" s="85">
        <f>'Bureaux de vote'!E215</f>
        <v>140</v>
      </c>
      <c r="F41" s="85">
        <f>'Bureaux de vote'!F215</f>
        <v>41</v>
      </c>
      <c r="G41" s="85">
        <f>'Bureaux de vote'!G215</f>
        <v>77.348066298342545</v>
      </c>
      <c r="H41" s="85">
        <f>'Bureaux de vote'!H215</f>
        <v>0</v>
      </c>
      <c r="I41" s="85">
        <f>'Bureaux de vote'!I215</f>
        <v>0</v>
      </c>
      <c r="J41" s="85">
        <f>'Bureaux de vote'!J215</f>
        <v>140</v>
      </c>
      <c r="K41" s="77">
        <f>'Bureaux de vote'!K215</f>
        <v>7</v>
      </c>
      <c r="L41" s="38">
        <f>'Bureaux de vote'!L215</f>
        <v>5</v>
      </c>
      <c r="M41" s="77">
        <f>'Bureaux de vote'!M215</f>
        <v>6</v>
      </c>
      <c r="N41" s="38">
        <f>'Bureaux de vote'!N215</f>
        <v>4.2857142857142856</v>
      </c>
      <c r="O41" s="77">
        <f>'Bureaux de vote'!O215</f>
        <v>0</v>
      </c>
      <c r="P41" s="38">
        <f>'Bureaux de vote'!P215</f>
        <v>0</v>
      </c>
      <c r="Q41" s="77">
        <f>'Bureaux de vote'!Q215</f>
        <v>33</v>
      </c>
      <c r="R41" s="38">
        <f>'Bureaux de vote'!R215</f>
        <v>23.571428571428569</v>
      </c>
      <c r="S41" s="77">
        <f>'Bureaux de vote'!S215</f>
        <v>0</v>
      </c>
      <c r="T41" s="38">
        <f>'Bureaux de vote'!T215</f>
        <v>0</v>
      </c>
      <c r="U41" s="77">
        <f>'Bureaux de vote'!U215</f>
        <v>94</v>
      </c>
      <c r="V41" s="38">
        <f>'Bureaux de vote'!V215</f>
        <v>67.142857142857139</v>
      </c>
    </row>
    <row r="42" spans="1:26" s="15" customFormat="1" x14ac:dyDescent="0.25">
      <c r="A42" s="176"/>
      <c r="B42" s="84" t="str">
        <f>'Bureaux de vote'!B218</f>
        <v>MAKEMO</v>
      </c>
      <c r="C42" s="84">
        <v>5</v>
      </c>
      <c r="D42" s="85">
        <f>'Bureaux de vote'!D218</f>
        <v>1276</v>
      </c>
      <c r="E42" s="85">
        <f>'Bureaux de vote'!E218</f>
        <v>1018</v>
      </c>
      <c r="F42" s="85">
        <f>'Bureaux de vote'!F218</f>
        <v>258</v>
      </c>
      <c r="G42" s="85">
        <f>'Bureaux de vote'!G218</f>
        <v>79.780564263322887</v>
      </c>
      <c r="H42" s="85">
        <f>'Bureaux de vote'!H218</f>
        <v>1</v>
      </c>
      <c r="I42" s="85">
        <f>'Bureaux de vote'!I218</f>
        <v>4</v>
      </c>
      <c r="J42" s="85">
        <f>'Bureaux de vote'!J218</f>
        <v>1013</v>
      </c>
      <c r="K42" s="77">
        <f>'Bureaux de vote'!K218</f>
        <v>3</v>
      </c>
      <c r="L42" s="38">
        <f>'Bureaux de vote'!L218</f>
        <v>0.29615004935834155</v>
      </c>
      <c r="M42" s="77">
        <f>'Bureaux de vote'!M218</f>
        <v>37</v>
      </c>
      <c r="N42" s="38">
        <f>'Bureaux de vote'!N218</f>
        <v>3.6525172754195459</v>
      </c>
      <c r="O42" s="77">
        <f>'Bureaux de vote'!O218</f>
        <v>0</v>
      </c>
      <c r="P42" s="38">
        <f>'Bureaux de vote'!P218</f>
        <v>0</v>
      </c>
      <c r="Q42" s="77">
        <f>'Bureaux de vote'!Q218</f>
        <v>440</v>
      </c>
      <c r="R42" s="38">
        <f>'Bureaux de vote'!R218</f>
        <v>43.435340572556761</v>
      </c>
      <c r="S42" s="77">
        <f>'Bureaux de vote'!S218</f>
        <v>4</v>
      </c>
      <c r="T42" s="38">
        <f>'Bureaux de vote'!T218</f>
        <v>0.3948667324777887</v>
      </c>
      <c r="U42" s="77">
        <f>'Bureaux de vote'!U218</f>
        <v>529</v>
      </c>
      <c r="V42" s="38">
        <f>'Bureaux de vote'!V218</f>
        <v>52.221125370187558</v>
      </c>
    </row>
    <row r="43" spans="1:26" s="15" customFormat="1" x14ac:dyDescent="0.25">
      <c r="A43" s="176"/>
      <c r="B43" s="84" t="str">
        <f>'Bureaux de vote'!B224</f>
        <v>NAPUKA</v>
      </c>
      <c r="C43" s="84">
        <v>2</v>
      </c>
      <c r="D43" s="85">
        <f>'Bureaux de vote'!D224</f>
        <v>270</v>
      </c>
      <c r="E43" s="85">
        <f>'Bureaux de vote'!E224</f>
        <v>177</v>
      </c>
      <c r="F43" s="85">
        <f>'Bureaux de vote'!F224</f>
        <v>93</v>
      </c>
      <c r="G43" s="85">
        <f>'Bureaux de vote'!G224</f>
        <v>65.555555555555557</v>
      </c>
      <c r="H43" s="85">
        <f>'Bureaux de vote'!H224</f>
        <v>0</v>
      </c>
      <c r="I43" s="85">
        <f>'Bureaux de vote'!I224</f>
        <v>2</v>
      </c>
      <c r="J43" s="85">
        <f>'Bureaux de vote'!J224</f>
        <v>175</v>
      </c>
      <c r="K43" s="77">
        <f>'Bureaux de vote'!K224</f>
        <v>2</v>
      </c>
      <c r="L43" s="38">
        <f>'Bureaux de vote'!L224</f>
        <v>1.1428571428571428</v>
      </c>
      <c r="M43" s="77">
        <f>'Bureaux de vote'!M224</f>
        <v>27</v>
      </c>
      <c r="N43" s="38">
        <f>'Bureaux de vote'!N224</f>
        <v>15.428571428571427</v>
      </c>
      <c r="O43" s="77">
        <f>'Bureaux de vote'!O224</f>
        <v>3</v>
      </c>
      <c r="P43" s="38">
        <f>'Bureaux de vote'!P224</f>
        <v>1.7142857142857144</v>
      </c>
      <c r="Q43" s="77">
        <f>'Bureaux de vote'!Q224</f>
        <v>83</v>
      </c>
      <c r="R43" s="38">
        <f>'Bureaux de vote'!R224</f>
        <v>47.428571428571431</v>
      </c>
      <c r="S43" s="77">
        <f>'Bureaux de vote'!S224</f>
        <v>0</v>
      </c>
      <c r="T43" s="38">
        <f>'Bureaux de vote'!T224</f>
        <v>0</v>
      </c>
      <c r="U43" s="77">
        <f>'Bureaux de vote'!U224</f>
        <v>60</v>
      </c>
      <c r="V43" s="38">
        <f>'Bureaux de vote'!V224</f>
        <v>34.285714285714285</v>
      </c>
    </row>
    <row r="44" spans="1:26" s="15" customFormat="1" x14ac:dyDescent="0.25">
      <c r="A44" s="176"/>
      <c r="B44" s="84" t="str">
        <f>'Bureaux de vote'!B227</f>
        <v>NUKUTAVAKE</v>
      </c>
      <c r="C44" s="84">
        <v>3</v>
      </c>
      <c r="D44" s="85">
        <f>'Bureaux de vote'!D227</f>
        <v>267</v>
      </c>
      <c r="E44" s="85">
        <f>'Bureaux de vote'!E227</f>
        <v>166</v>
      </c>
      <c r="F44" s="85">
        <f>'Bureaux de vote'!F227</f>
        <v>101</v>
      </c>
      <c r="G44" s="85">
        <f>'Bureaux de vote'!G227</f>
        <v>62.172284644194754</v>
      </c>
      <c r="H44" s="85">
        <f>'Bureaux de vote'!H227</f>
        <v>6</v>
      </c>
      <c r="I44" s="85">
        <f>'Bureaux de vote'!I227</f>
        <v>0</v>
      </c>
      <c r="J44" s="85">
        <f>'Bureaux de vote'!J227</f>
        <v>160</v>
      </c>
      <c r="K44" s="77">
        <f>'Bureaux de vote'!K227</f>
        <v>46</v>
      </c>
      <c r="L44" s="38">
        <f>'Bureaux de vote'!L227</f>
        <v>28.749999999999996</v>
      </c>
      <c r="M44" s="77">
        <f>'Bureaux de vote'!M227</f>
        <v>25</v>
      </c>
      <c r="N44" s="38">
        <f>'Bureaux de vote'!N227</f>
        <v>15.625</v>
      </c>
      <c r="O44" s="77">
        <f>'Bureaux de vote'!O227</f>
        <v>0</v>
      </c>
      <c r="P44" s="38">
        <f>'Bureaux de vote'!P227</f>
        <v>0</v>
      </c>
      <c r="Q44" s="77">
        <f>'Bureaux de vote'!Q227</f>
        <v>34</v>
      </c>
      <c r="R44" s="38">
        <f>'Bureaux de vote'!R227</f>
        <v>21.25</v>
      </c>
      <c r="S44" s="77">
        <f>'Bureaux de vote'!S227</f>
        <v>1</v>
      </c>
      <c r="T44" s="38">
        <f>'Bureaux de vote'!T227</f>
        <v>0.625</v>
      </c>
      <c r="U44" s="77">
        <f>'Bureaux de vote'!U227</f>
        <v>54</v>
      </c>
      <c r="V44" s="38">
        <f>'Bureaux de vote'!V227</f>
        <v>33.75</v>
      </c>
    </row>
    <row r="45" spans="1:26" s="15" customFormat="1" x14ac:dyDescent="0.25">
      <c r="A45" s="176"/>
      <c r="B45" s="84" t="str">
        <f>'Bureaux de vote'!B231</f>
        <v>PUKAPUKA</v>
      </c>
      <c r="C45" s="84">
        <v>1</v>
      </c>
      <c r="D45" s="85">
        <f>'Bureaux de vote'!D231</f>
        <v>149</v>
      </c>
      <c r="E45" s="85">
        <f>'Bureaux de vote'!E231</f>
        <v>120</v>
      </c>
      <c r="F45" s="85">
        <f>'Bureaux de vote'!F231</f>
        <v>29</v>
      </c>
      <c r="G45" s="85">
        <f>'Bureaux de vote'!G231</f>
        <v>80.536912751677846</v>
      </c>
      <c r="H45" s="85">
        <f>'Bureaux de vote'!H231</f>
        <v>0</v>
      </c>
      <c r="I45" s="85">
        <f>'Bureaux de vote'!I231</f>
        <v>0</v>
      </c>
      <c r="J45" s="85">
        <f>'Bureaux de vote'!J231</f>
        <v>120</v>
      </c>
      <c r="K45" s="77">
        <f>'Bureaux de vote'!K231</f>
        <v>2</v>
      </c>
      <c r="L45" s="38">
        <f>'Bureaux de vote'!L231</f>
        <v>1.6666666666666667</v>
      </c>
      <c r="M45" s="77">
        <f>'Bureaux de vote'!M231</f>
        <v>14</v>
      </c>
      <c r="N45" s="38">
        <f>'Bureaux de vote'!N231</f>
        <v>11.666666666666666</v>
      </c>
      <c r="O45" s="77">
        <f>'Bureaux de vote'!O231</f>
        <v>0</v>
      </c>
      <c r="P45" s="38">
        <f>'Bureaux de vote'!P231</f>
        <v>0</v>
      </c>
      <c r="Q45" s="77">
        <f>'Bureaux de vote'!Q231</f>
        <v>60</v>
      </c>
      <c r="R45" s="38">
        <f>'Bureaux de vote'!R231</f>
        <v>50</v>
      </c>
      <c r="S45" s="77">
        <f>'Bureaux de vote'!S231</f>
        <v>0</v>
      </c>
      <c r="T45" s="38">
        <f>'Bureaux de vote'!T231</f>
        <v>0</v>
      </c>
      <c r="U45" s="77">
        <f>'Bureaux de vote'!U231</f>
        <v>44</v>
      </c>
      <c r="V45" s="38">
        <f>'Bureaux de vote'!V231</f>
        <v>36.666666666666664</v>
      </c>
    </row>
    <row r="46" spans="1:26" s="15" customFormat="1" x14ac:dyDescent="0.25">
      <c r="A46" s="176"/>
      <c r="B46" s="84" t="str">
        <f>'Bureaux de vote'!B233</f>
        <v>REAO</v>
      </c>
      <c r="C46" s="84">
        <v>2</v>
      </c>
      <c r="D46" s="85">
        <f>'Bureaux de vote'!D233</f>
        <v>504</v>
      </c>
      <c r="E46" s="85">
        <f>'Bureaux de vote'!E233</f>
        <v>347</v>
      </c>
      <c r="F46" s="85">
        <f>'Bureaux de vote'!F233</f>
        <v>157</v>
      </c>
      <c r="G46" s="85">
        <f>'Bureaux de vote'!G233</f>
        <v>68.849206349206355</v>
      </c>
      <c r="H46" s="85">
        <f>'Bureaux de vote'!H233</f>
        <v>3</v>
      </c>
      <c r="I46" s="85">
        <f>'Bureaux de vote'!I233</f>
        <v>3</v>
      </c>
      <c r="J46" s="85">
        <f>'Bureaux de vote'!J233</f>
        <v>341</v>
      </c>
      <c r="K46" s="77">
        <f>'Bureaux de vote'!K233</f>
        <v>18</v>
      </c>
      <c r="L46" s="38">
        <f>'Bureaux de vote'!L233</f>
        <v>5.2785923753665687</v>
      </c>
      <c r="M46" s="77">
        <f>'Bureaux de vote'!M233</f>
        <v>40</v>
      </c>
      <c r="N46" s="38">
        <f>'Bureaux de vote'!N233</f>
        <v>11.730205278592376</v>
      </c>
      <c r="O46" s="77">
        <f>'Bureaux de vote'!O233</f>
        <v>2</v>
      </c>
      <c r="P46" s="38">
        <f>'Bureaux de vote'!P233</f>
        <v>0.5865102639296188</v>
      </c>
      <c r="Q46" s="77">
        <f>'Bureaux de vote'!Q233</f>
        <v>177</v>
      </c>
      <c r="R46" s="38">
        <f>'Bureaux de vote'!R233</f>
        <v>51.906158357771261</v>
      </c>
      <c r="S46" s="77">
        <f>'Bureaux de vote'!S233</f>
        <v>13</v>
      </c>
      <c r="T46" s="38">
        <f>'Bureaux de vote'!T233</f>
        <v>3.8123167155425222</v>
      </c>
      <c r="U46" s="77">
        <f>'Bureaux de vote'!U233</f>
        <v>91</v>
      </c>
      <c r="V46" s="38">
        <f>'Bureaux de vote'!V233</f>
        <v>26.686217008797652</v>
      </c>
    </row>
    <row r="47" spans="1:26" s="15" customFormat="1" x14ac:dyDescent="0.25">
      <c r="A47" s="176"/>
      <c r="B47" s="84" t="str">
        <f>'Bureaux de vote'!B236</f>
        <v>TATAKOTO</v>
      </c>
      <c r="C47" s="84">
        <v>1</v>
      </c>
      <c r="D47" s="85">
        <f>'Bureaux de vote'!D236</f>
        <v>211</v>
      </c>
      <c r="E47" s="85">
        <f>'Bureaux de vote'!E236</f>
        <v>150</v>
      </c>
      <c r="F47" s="85">
        <f>'Bureaux de vote'!F236</f>
        <v>61</v>
      </c>
      <c r="G47" s="85">
        <f>'Bureaux de vote'!G236</f>
        <v>71.090047393364927</v>
      </c>
      <c r="H47" s="85">
        <f>'Bureaux de vote'!H236</f>
        <v>1</v>
      </c>
      <c r="I47" s="85">
        <f>'Bureaux de vote'!I236</f>
        <v>0</v>
      </c>
      <c r="J47" s="85">
        <f>'Bureaux de vote'!J236</f>
        <v>149</v>
      </c>
      <c r="K47" s="77">
        <f>'Bureaux de vote'!K236</f>
        <v>105</v>
      </c>
      <c r="L47" s="38">
        <f>'Bureaux de vote'!L236</f>
        <v>70.469798657718115</v>
      </c>
      <c r="M47" s="77">
        <f>'Bureaux de vote'!M236</f>
        <v>2</v>
      </c>
      <c r="N47" s="38">
        <f>'Bureaux de vote'!N236</f>
        <v>1.3422818791946309</v>
      </c>
      <c r="O47" s="77">
        <f>'Bureaux de vote'!O236</f>
        <v>1</v>
      </c>
      <c r="P47" s="38">
        <f>'Bureaux de vote'!P236</f>
        <v>0.67114093959731547</v>
      </c>
      <c r="Q47" s="77">
        <f>'Bureaux de vote'!Q236</f>
        <v>33</v>
      </c>
      <c r="R47" s="38">
        <f>'Bureaux de vote'!R236</f>
        <v>22.14765100671141</v>
      </c>
      <c r="S47" s="77">
        <f>'Bureaux de vote'!S236</f>
        <v>0</v>
      </c>
      <c r="T47" s="38">
        <f>'Bureaux de vote'!T236</f>
        <v>0</v>
      </c>
      <c r="U47" s="77">
        <f>'Bureaux de vote'!U236</f>
        <v>8</v>
      </c>
      <c r="V47" s="38">
        <f>'Bureaux de vote'!V236</f>
        <v>5.3691275167785237</v>
      </c>
    </row>
    <row r="48" spans="1:26" s="15" customFormat="1" x14ac:dyDescent="0.25">
      <c r="A48" s="177"/>
      <c r="B48" s="86" t="str">
        <f>'Bureaux de vote'!B238</f>
        <v>TUREIA</v>
      </c>
      <c r="C48" s="86">
        <v>2</v>
      </c>
      <c r="D48" s="85">
        <f>'Bureaux de vote'!D238</f>
        <v>237</v>
      </c>
      <c r="E48" s="87">
        <f>'Bureaux de vote'!E238</f>
        <v>157</v>
      </c>
      <c r="F48" s="85">
        <f>'Bureaux de vote'!F238</f>
        <v>80</v>
      </c>
      <c r="G48" s="85">
        <f>'Bureaux de vote'!G238</f>
        <v>66.244725738396625</v>
      </c>
      <c r="H48" s="85">
        <f>'Bureaux de vote'!H238</f>
        <v>0</v>
      </c>
      <c r="I48" s="85">
        <f>'Bureaux de vote'!I238</f>
        <v>1</v>
      </c>
      <c r="J48" s="87">
        <f>'Bureaux de vote'!J238</f>
        <v>156</v>
      </c>
      <c r="K48" s="80">
        <f>'Bureaux de vote'!K238</f>
        <v>3</v>
      </c>
      <c r="L48" s="81">
        <f>'Bureaux de vote'!L238</f>
        <v>1.9230769230769231</v>
      </c>
      <c r="M48" s="80">
        <f>'Bureaux de vote'!M238</f>
        <v>47</v>
      </c>
      <c r="N48" s="81">
        <f>'Bureaux de vote'!N238</f>
        <v>30.128205128205128</v>
      </c>
      <c r="O48" s="80">
        <f>'Bureaux de vote'!O238</f>
        <v>1</v>
      </c>
      <c r="P48" s="81">
        <f>'Bureaux de vote'!P238</f>
        <v>0.64102564102564097</v>
      </c>
      <c r="Q48" s="80">
        <f>'Bureaux de vote'!Q238</f>
        <v>31</v>
      </c>
      <c r="R48" s="81">
        <f>'Bureaux de vote'!R238</f>
        <v>19.871794871794872</v>
      </c>
      <c r="S48" s="80">
        <f>'Bureaux de vote'!S238</f>
        <v>0</v>
      </c>
      <c r="T48" s="81">
        <f>'Bureaux de vote'!T238</f>
        <v>0</v>
      </c>
      <c r="U48" s="80">
        <f>'Bureaux de vote'!U238</f>
        <v>74</v>
      </c>
      <c r="V48" s="81">
        <f>'Bureaux de vote'!V238</f>
        <v>47.435897435897431</v>
      </c>
    </row>
    <row r="49" spans="1:26" x14ac:dyDescent="0.25">
      <c r="A49" s="26" t="s">
        <v>99</v>
      </c>
      <c r="B49" s="22"/>
      <c r="C49" s="19">
        <f>SUM(C50:C55)</f>
        <v>25</v>
      </c>
      <c r="D49" s="59">
        <f>SUM(D50:D55)</f>
        <v>7312</v>
      </c>
      <c r="E49" s="69">
        <f>SUM(E50:E55)</f>
        <v>5718</v>
      </c>
      <c r="F49" s="69">
        <f>SUM(F50:F55)</f>
        <v>1594</v>
      </c>
      <c r="G49" s="29">
        <f>E49/D49*100</f>
        <v>78.200218818380733</v>
      </c>
      <c r="H49" s="146">
        <f>SUM(H50:H55)</f>
        <v>28</v>
      </c>
      <c r="I49" s="146">
        <f>SUM(I50:I55)</f>
        <v>26</v>
      </c>
      <c r="J49" s="62">
        <f>SUM(J50:J55)</f>
        <v>5664</v>
      </c>
      <c r="K49" s="69">
        <f>SUM(K50:K55)</f>
        <v>115</v>
      </c>
      <c r="L49" s="28">
        <f>K49/$J49*100</f>
        <v>2.0303672316384183</v>
      </c>
      <c r="M49" s="69">
        <f>SUM(M50:M55)</f>
        <v>608</v>
      </c>
      <c r="N49" s="28">
        <f>M49/$J49*100</f>
        <v>10.734463276836157</v>
      </c>
      <c r="O49" s="69">
        <f>SUM(O50:O55)</f>
        <v>101</v>
      </c>
      <c r="P49" s="28">
        <f>O49/$J49*100</f>
        <v>1.7831920903954801</v>
      </c>
      <c r="Q49" s="69">
        <f>SUM(Q50:Q55)</f>
        <v>2148</v>
      </c>
      <c r="R49" s="28">
        <f>Q49/$J49*100</f>
        <v>37.923728813559322</v>
      </c>
      <c r="S49" s="69">
        <f>SUM(S50:S55)</f>
        <v>34</v>
      </c>
      <c r="T49" s="28">
        <f>S49/$J49*100</f>
        <v>0.60028248587570621</v>
      </c>
      <c r="U49" s="69">
        <f>SUM(U50:U55)</f>
        <v>2658</v>
      </c>
      <c r="V49" s="28">
        <f>U49/$J49*100</f>
        <v>46.927966101694921</v>
      </c>
      <c r="W49" s="15"/>
      <c r="X49" s="15"/>
      <c r="Y49" s="15"/>
      <c r="Z49" s="15"/>
    </row>
    <row r="50" spans="1:26" s="15" customFormat="1" x14ac:dyDescent="0.25">
      <c r="A50" s="176" t="s">
        <v>95</v>
      </c>
      <c r="B50" s="93" t="str">
        <f>'Bureaux de vote'!B241</f>
        <v>FATU HIVA</v>
      </c>
      <c r="C50" s="93">
        <v>2</v>
      </c>
      <c r="D50" s="92">
        <f>'Bureaux de vote'!D241</f>
        <v>494</v>
      </c>
      <c r="E50" s="92">
        <f>'Bureaux de vote'!E241</f>
        <v>384</v>
      </c>
      <c r="F50" s="92">
        <f>'Bureaux de vote'!F241</f>
        <v>110</v>
      </c>
      <c r="G50" s="92">
        <f>'Bureaux de vote'!G241</f>
        <v>77.732793522267201</v>
      </c>
      <c r="H50" s="92">
        <f>'Bureaux de vote'!H241</f>
        <v>0</v>
      </c>
      <c r="I50" s="92">
        <f>'Bureaux de vote'!I241</f>
        <v>4</v>
      </c>
      <c r="J50" s="92">
        <f>'Bureaux de vote'!J241</f>
        <v>380</v>
      </c>
      <c r="K50" s="77">
        <f>'Bureaux de vote'!K241</f>
        <v>2</v>
      </c>
      <c r="L50" s="38">
        <f>'Bureaux de vote'!L241</f>
        <v>0.52631578947368418</v>
      </c>
      <c r="M50" s="77">
        <f>'Bureaux de vote'!M241</f>
        <v>40</v>
      </c>
      <c r="N50" s="38">
        <f>'Bureaux de vote'!N241</f>
        <v>10.526315789473683</v>
      </c>
      <c r="O50" s="77">
        <f>'Bureaux de vote'!O241</f>
        <v>2</v>
      </c>
      <c r="P50" s="38">
        <f>'Bureaux de vote'!P241</f>
        <v>0.52631578947368418</v>
      </c>
      <c r="Q50" s="77">
        <f>'Bureaux de vote'!Q241</f>
        <v>154</v>
      </c>
      <c r="R50" s="38">
        <f>'Bureaux de vote'!R241</f>
        <v>40.526315789473685</v>
      </c>
      <c r="S50" s="77">
        <f>'Bureaux de vote'!S241</f>
        <v>2</v>
      </c>
      <c r="T50" s="38">
        <f>'Bureaux de vote'!T241</f>
        <v>0.52631578947368418</v>
      </c>
      <c r="U50" s="77">
        <f>'Bureaux de vote'!U241</f>
        <v>180</v>
      </c>
      <c r="V50" s="38">
        <f>'Bureaux de vote'!V241</f>
        <v>47.368421052631575</v>
      </c>
    </row>
    <row r="51" spans="1:26" s="15" customFormat="1" x14ac:dyDescent="0.25">
      <c r="A51" s="176"/>
      <c r="B51" s="84" t="str">
        <f>'Bureaux de vote'!B244</f>
        <v>HIVA OA</v>
      </c>
      <c r="C51" s="84">
        <v>6</v>
      </c>
      <c r="D51" s="85">
        <f>'Bureaux de vote'!D244</f>
        <v>1936</v>
      </c>
      <c r="E51" s="85">
        <f>'Bureaux de vote'!E244</f>
        <v>1485</v>
      </c>
      <c r="F51" s="85">
        <f>'Bureaux de vote'!F244</f>
        <v>451</v>
      </c>
      <c r="G51" s="85">
        <f>'Bureaux de vote'!G244</f>
        <v>76.704545454545453</v>
      </c>
      <c r="H51" s="85">
        <f>'Bureaux de vote'!H244</f>
        <v>10</v>
      </c>
      <c r="I51" s="85">
        <f>'Bureaux de vote'!I244</f>
        <v>7</v>
      </c>
      <c r="J51" s="85">
        <f>'Bureaux de vote'!J244</f>
        <v>1468</v>
      </c>
      <c r="K51" s="77">
        <f>'Bureaux de vote'!K244</f>
        <v>11</v>
      </c>
      <c r="L51" s="38">
        <f>'Bureaux de vote'!L244</f>
        <v>0.74931880108991822</v>
      </c>
      <c r="M51" s="77">
        <f>'Bureaux de vote'!M244</f>
        <v>54</v>
      </c>
      <c r="N51" s="38">
        <f>'Bureaux de vote'!N244</f>
        <v>3.6784741144414173</v>
      </c>
      <c r="O51" s="77">
        <f>'Bureaux de vote'!O244</f>
        <v>17</v>
      </c>
      <c r="P51" s="38">
        <f>'Bureaux de vote'!P244</f>
        <v>1.1580381471389645</v>
      </c>
      <c r="Q51" s="77">
        <f>'Bureaux de vote'!Q244</f>
        <v>649</v>
      </c>
      <c r="R51" s="38">
        <f>'Bureaux de vote'!R244</f>
        <v>44.209809264305179</v>
      </c>
      <c r="S51" s="77">
        <f>'Bureaux de vote'!S244</f>
        <v>4</v>
      </c>
      <c r="T51" s="38">
        <f>'Bureaux de vote'!T244</f>
        <v>0.27247956403269752</v>
      </c>
      <c r="U51" s="77">
        <f>'Bureaux de vote'!U244</f>
        <v>733</v>
      </c>
      <c r="V51" s="38">
        <f>'Bureaux de vote'!V244</f>
        <v>49.931880108991827</v>
      </c>
    </row>
    <row r="52" spans="1:26" s="15" customFormat="1" x14ac:dyDescent="0.25">
      <c r="A52" s="176"/>
      <c r="B52" s="84" t="str">
        <f>'Bureaux de vote'!B251</f>
        <v>NUKU HIVA</v>
      </c>
      <c r="C52" s="84">
        <v>5</v>
      </c>
      <c r="D52" s="85">
        <f>'Bureaux de vote'!D251</f>
        <v>2168</v>
      </c>
      <c r="E52" s="85">
        <f>'Bureaux de vote'!E251</f>
        <v>1663</v>
      </c>
      <c r="F52" s="85">
        <f>'Bureaux de vote'!F251</f>
        <v>505</v>
      </c>
      <c r="G52" s="85">
        <f>'Bureaux de vote'!G251</f>
        <v>76.706642066420656</v>
      </c>
      <c r="H52" s="85">
        <f>'Bureaux de vote'!H251</f>
        <v>12</v>
      </c>
      <c r="I52" s="85">
        <f>'Bureaux de vote'!I251</f>
        <v>13</v>
      </c>
      <c r="J52" s="85">
        <f>'Bureaux de vote'!J251</f>
        <v>1638</v>
      </c>
      <c r="K52" s="77">
        <f>'Bureaux de vote'!K251</f>
        <v>74</v>
      </c>
      <c r="L52" s="38">
        <f>'Bureaux de vote'!L251</f>
        <v>4.5177045177045176</v>
      </c>
      <c r="M52" s="77">
        <f>'Bureaux de vote'!M251</f>
        <v>246</v>
      </c>
      <c r="N52" s="38">
        <f>'Bureaux de vote'!N251</f>
        <v>15.018315018315018</v>
      </c>
      <c r="O52" s="77">
        <f>'Bureaux de vote'!O251</f>
        <v>63</v>
      </c>
      <c r="P52" s="38">
        <f>'Bureaux de vote'!P251</f>
        <v>3.8461538461538463</v>
      </c>
      <c r="Q52" s="77">
        <f>'Bureaux de vote'!Q251</f>
        <v>356</v>
      </c>
      <c r="R52" s="38">
        <f>'Bureaux de vote'!R251</f>
        <v>21.733821733821735</v>
      </c>
      <c r="S52" s="77">
        <f>'Bureaux de vote'!S251</f>
        <v>14</v>
      </c>
      <c r="T52" s="38">
        <f>'Bureaux de vote'!T251</f>
        <v>0.85470085470085477</v>
      </c>
      <c r="U52" s="77">
        <f>'Bureaux de vote'!U251</f>
        <v>885</v>
      </c>
      <c r="V52" s="38">
        <f>'Bureaux de vote'!V251</f>
        <v>54.029304029304029</v>
      </c>
    </row>
    <row r="53" spans="1:26" s="15" customFormat="1" x14ac:dyDescent="0.25">
      <c r="A53" s="176"/>
      <c r="B53" s="84" t="str">
        <f>'Bureaux de vote'!B257</f>
        <v>TAHUATA</v>
      </c>
      <c r="C53" s="84">
        <v>4</v>
      </c>
      <c r="D53" s="85">
        <f>'Bureaux de vote'!D257</f>
        <v>577</v>
      </c>
      <c r="E53" s="85">
        <f>'Bureaux de vote'!E257</f>
        <v>423</v>
      </c>
      <c r="F53" s="85">
        <f>'Bureaux de vote'!F257</f>
        <v>154</v>
      </c>
      <c r="G53" s="85">
        <f>'Bureaux de vote'!G257</f>
        <v>73.310225303292896</v>
      </c>
      <c r="H53" s="85">
        <f>'Bureaux de vote'!H257</f>
        <v>0</v>
      </c>
      <c r="I53" s="85">
        <f>'Bureaux de vote'!I257</f>
        <v>2</v>
      </c>
      <c r="J53" s="85">
        <f>'Bureaux de vote'!J257</f>
        <v>421</v>
      </c>
      <c r="K53" s="77">
        <f>'Bureaux de vote'!K257</f>
        <v>1</v>
      </c>
      <c r="L53" s="38">
        <f>'Bureaux de vote'!L257</f>
        <v>0.23752969121140144</v>
      </c>
      <c r="M53" s="77">
        <f>'Bureaux de vote'!M257</f>
        <v>38</v>
      </c>
      <c r="N53" s="38">
        <f>'Bureaux de vote'!N257</f>
        <v>9.026128266033254</v>
      </c>
      <c r="O53" s="77">
        <f>'Bureaux de vote'!O257</f>
        <v>12</v>
      </c>
      <c r="P53" s="38">
        <f>'Bureaux de vote'!P257</f>
        <v>2.8503562945368173</v>
      </c>
      <c r="Q53" s="77">
        <f>'Bureaux de vote'!Q257</f>
        <v>264</v>
      </c>
      <c r="R53" s="38">
        <f>'Bureaux de vote'!R257</f>
        <v>62.707838479809972</v>
      </c>
      <c r="S53" s="77">
        <f>'Bureaux de vote'!S257</f>
        <v>1</v>
      </c>
      <c r="T53" s="38">
        <f>'Bureaux de vote'!T257</f>
        <v>0.23752969121140144</v>
      </c>
      <c r="U53" s="77">
        <f>'Bureaux de vote'!U257</f>
        <v>105</v>
      </c>
      <c r="V53" s="38">
        <f>'Bureaux de vote'!V257</f>
        <v>24.940617577197148</v>
      </c>
    </row>
    <row r="54" spans="1:26" s="15" customFormat="1" x14ac:dyDescent="0.25">
      <c r="A54" s="176"/>
      <c r="B54" s="84" t="str">
        <f>'Bureaux de vote'!B262</f>
        <v>UA HUKA</v>
      </c>
      <c r="C54" s="84">
        <v>2</v>
      </c>
      <c r="D54" s="85">
        <f>'Bureaux de vote'!D262</f>
        <v>528</v>
      </c>
      <c r="E54" s="85">
        <f>'Bureaux de vote'!E262</f>
        <v>418</v>
      </c>
      <c r="F54" s="85">
        <f>'Bureaux de vote'!F262</f>
        <v>110</v>
      </c>
      <c r="G54" s="85">
        <f>'Bureaux de vote'!G262</f>
        <v>79.166666666666657</v>
      </c>
      <c r="H54" s="85">
        <f>'Bureaux de vote'!H262</f>
        <v>0</v>
      </c>
      <c r="I54" s="85">
        <f>'Bureaux de vote'!I262</f>
        <v>0</v>
      </c>
      <c r="J54" s="85">
        <f>'Bureaux de vote'!J262</f>
        <v>418</v>
      </c>
      <c r="K54" s="77">
        <f>'Bureaux de vote'!K262</f>
        <v>7</v>
      </c>
      <c r="L54" s="38">
        <f>'Bureaux de vote'!L262</f>
        <v>1.6746411483253589</v>
      </c>
      <c r="M54" s="77">
        <f>'Bureaux de vote'!M262</f>
        <v>47</v>
      </c>
      <c r="N54" s="38">
        <f>'Bureaux de vote'!N262</f>
        <v>11.244019138755981</v>
      </c>
      <c r="O54" s="77">
        <f>'Bureaux de vote'!O262</f>
        <v>0</v>
      </c>
      <c r="P54" s="38">
        <f>'Bureaux de vote'!P262</f>
        <v>0</v>
      </c>
      <c r="Q54" s="77">
        <f>'Bureaux de vote'!Q262</f>
        <v>61</v>
      </c>
      <c r="R54" s="38">
        <f>'Bureaux de vote'!R262</f>
        <v>14.593301435406699</v>
      </c>
      <c r="S54" s="77">
        <f>'Bureaux de vote'!S262</f>
        <v>7</v>
      </c>
      <c r="T54" s="38">
        <f>'Bureaux de vote'!T262</f>
        <v>1.6746411483253589</v>
      </c>
      <c r="U54" s="77">
        <f>'Bureaux de vote'!U262</f>
        <v>296</v>
      </c>
      <c r="V54" s="38">
        <f>'Bureaux de vote'!V262</f>
        <v>70.813397129186612</v>
      </c>
    </row>
    <row r="55" spans="1:26" s="15" customFormat="1" x14ac:dyDescent="0.25">
      <c r="A55" s="177"/>
      <c r="B55" s="86" t="str">
        <f>'Bureaux de vote'!B265</f>
        <v>UA POU</v>
      </c>
      <c r="C55" s="86">
        <v>6</v>
      </c>
      <c r="D55" s="87">
        <f>'Bureaux de vote'!D265</f>
        <v>1609</v>
      </c>
      <c r="E55" s="87">
        <f>'Bureaux de vote'!E265</f>
        <v>1345</v>
      </c>
      <c r="F55" s="87">
        <f>'Bureaux de vote'!F265</f>
        <v>264</v>
      </c>
      <c r="G55" s="87">
        <f>'Bureaux de vote'!G265</f>
        <v>83.592293349906782</v>
      </c>
      <c r="H55" s="87">
        <f>'Bureaux de vote'!H265</f>
        <v>6</v>
      </c>
      <c r="I55" s="87">
        <f>'Bureaux de vote'!I265</f>
        <v>0</v>
      </c>
      <c r="J55" s="87">
        <f>'Bureaux de vote'!J265</f>
        <v>1339</v>
      </c>
      <c r="K55" s="80">
        <f>'Bureaux de vote'!K265</f>
        <v>20</v>
      </c>
      <c r="L55" s="38">
        <f>'Bureaux de vote'!L265</f>
        <v>1.4936519790888723</v>
      </c>
      <c r="M55" s="80">
        <f>'Bureaux de vote'!M265</f>
        <v>183</v>
      </c>
      <c r="N55" s="38">
        <f>'Bureaux de vote'!N265</f>
        <v>13.666915608663183</v>
      </c>
      <c r="O55" s="80">
        <f>'Bureaux de vote'!O265</f>
        <v>7</v>
      </c>
      <c r="P55" s="38">
        <f>'Bureaux de vote'!P265</f>
        <v>0.52277819268110537</v>
      </c>
      <c r="Q55" s="80">
        <f>'Bureaux de vote'!Q265</f>
        <v>664</v>
      </c>
      <c r="R55" s="81">
        <f>'Bureaux de vote'!R265</f>
        <v>49.589245705750564</v>
      </c>
      <c r="S55" s="80">
        <f>'Bureaux de vote'!S265</f>
        <v>6</v>
      </c>
      <c r="T55" s="38">
        <f>'Bureaux de vote'!T265</f>
        <v>0.44809559372666169</v>
      </c>
      <c r="U55" s="80">
        <f>'Bureaux de vote'!U265</f>
        <v>459</v>
      </c>
      <c r="V55" s="38">
        <f>'Bureaux de vote'!V265</f>
        <v>34.279312920089623</v>
      </c>
    </row>
    <row r="56" spans="1:26" x14ac:dyDescent="0.25">
      <c r="A56" s="23" t="s">
        <v>100</v>
      </c>
      <c r="B56" s="21"/>
      <c r="C56" s="19">
        <f>SUM(C57:C61)</f>
        <v>14</v>
      </c>
      <c r="D56" s="69">
        <f>SUM(D57:D61)</f>
        <v>5737</v>
      </c>
      <c r="E56" s="69">
        <f>SUM(E57:E61)</f>
        <v>4401</v>
      </c>
      <c r="F56" s="69">
        <f>SUM(F57:F61)</f>
        <v>1336</v>
      </c>
      <c r="G56" s="29">
        <f>E56/D56*100</f>
        <v>76.712567544012558</v>
      </c>
      <c r="H56" s="146">
        <f>SUM(H57:H61)</f>
        <v>15</v>
      </c>
      <c r="I56" s="146">
        <f>SUM(I57:I61)</f>
        <v>41</v>
      </c>
      <c r="J56" s="62">
        <f>SUM(J57:J61)</f>
        <v>4345</v>
      </c>
      <c r="K56" s="69">
        <f>SUM(K57:K61)</f>
        <v>68</v>
      </c>
      <c r="L56" s="28">
        <f>K56/$J56*100</f>
        <v>1.5650172612197928</v>
      </c>
      <c r="M56" s="69">
        <f>SUM(M57:M61)</f>
        <v>647</v>
      </c>
      <c r="N56" s="28">
        <f>M56/$J56*100</f>
        <v>14.890678941311853</v>
      </c>
      <c r="O56" s="69">
        <f>SUM(O57:O61)</f>
        <v>85</v>
      </c>
      <c r="P56" s="28">
        <f>O56/$J56*100</f>
        <v>1.9562715765247412</v>
      </c>
      <c r="Q56" s="69">
        <f>SUM(Q57:Q61)</f>
        <v>1776</v>
      </c>
      <c r="R56" s="28">
        <f>Q56/$J56*100</f>
        <v>40.874568469505178</v>
      </c>
      <c r="S56" s="69">
        <f>SUM(S57:S61)</f>
        <v>16</v>
      </c>
      <c r="T56" s="28">
        <f>S56/$J56*100</f>
        <v>0.36823935558112769</v>
      </c>
      <c r="U56" s="69">
        <f>SUM(U57:U61)</f>
        <v>1753</v>
      </c>
      <c r="V56" s="28">
        <f>U56/$J56*100</f>
        <v>40.345224395857308</v>
      </c>
      <c r="W56" s="15"/>
      <c r="X56" s="15"/>
      <c r="Y56" s="15"/>
      <c r="Z56" s="15"/>
    </row>
    <row r="57" spans="1:26" s="15" customFormat="1" x14ac:dyDescent="0.25">
      <c r="A57" s="176" t="s">
        <v>96</v>
      </c>
      <c r="B57" s="84" t="str">
        <f>'Bureaux de vote'!B272</f>
        <v>RAIVAVAE</v>
      </c>
      <c r="C57" s="84">
        <v>4</v>
      </c>
      <c r="D57" s="85">
        <f>'Bureaux de vote'!D272</f>
        <v>895</v>
      </c>
      <c r="E57" s="85">
        <f>'Bureaux de vote'!E272</f>
        <v>561</v>
      </c>
      <c r="F57" s="85">
        <f>'Bureaux de vote'!F272</f>
        <v>334</v>
      </c>
      <c r="G57" s="85">
        <f>'Bureaux de vote'!G272</f>
        <v>62.681564245810051</v>
      </c>
      <c r="H57" s="85">
        <f>'Bureaux de vote'!H272</f>
        <v>5</v>
      </c>
      <c r="I57" s="85">
        <f>'Bureaux de vote'!I272</f>
        <v>9</v>
      </c>
      <c r="J57" s="85">
        <f>'Bureaux de vote'!J272</f>
        <v>547</v>
      </c>
      <c r="K57" s="77">
        <f>'Bureaux de vote'!K272</f>
        <v>9</v>
      </c>
      <c r="L57" s="38">
        <f>'Bureaux de vote'!L272</f>
        <v>1.6453382084095063</v>
      </c>
      <c r="M57" s="77">
        <f>'Bureaux de vote'!M272</f>
        <v>179</v>
      </c>
      <c r="N57" s="38">
        <f>'Bureaux de vote'!N272</f>
        <v>32.723948811700183</v>
      </c>
      <c r="O57" s="77">
        <f>'Bureaux de vote'!O272</f>
        <v>22</v>
      </c>
      <c r="P57" s="38">
        <f>'Bureaux de vote'!P272</f>
        <v>4.0219378427787937</v>
      </c>
      <c r="Q57" s="77">
        <f>'Bureaux de vote'!Q272</f>
        <v>142</v>
      </c>
      <c r="R57" s="38">
        <f>'Bureaux de vote'!R272</f>
        <v>25.959780621572211</v>
      </c>
      <c r="S57" s="77">
        <f>'Bureaux de vote'!S272</f>
        <v>4</v>
      </c>
      <c r="T57" s="38">
        <f>'Bureaux de vote'!T272</f>
        <v>0.73126142595978061</v>
      </c>
      <c r="U57" s="77">
        <f>'Bureaux de vote'!U272</f>
        <v>191</v>
      </c>
      <c r="V57" s="38">
        <f>'Bureaux de vote'!V272</f>
        <v>34.917733089579521</v>
      </c>
    </row>
    <row r="58" spans="1:26" s="15" customFormat="1" x14ac:dyDescent="0.25">
      <c r="A58" s="176"/>
      <c r="B58" s="84" t="str">
        <f>'Bureaux de vote'!B277</f>
        <v>RAPA</v>
      </c>
      <c r="C58" s="84">
        <v>1</v>
      </c>
      <c r="D58" s="85">
        <f>'Bureaux de vote'!D277</f>
        <v>416</v>
      </c>
      <c r="E58" s="85">
        <f>'Bureaux de vote'!E277</f>
        <v>376</v>
      </c>
      <c r="F58" s="85">
        <f>'Bureaux de vote'!F277</f>
        <v>40</v>
      </c>
      <c r="G58" s="85">
        <f>'Bureaux de vote'!G277</f>
        <v>90.384615384615387</v>
      </c>
      <c r="H58" s="85">
        <f>'Bureaux de vote'!H277</f>
        <v>0</v>
      </c>
      <c r="I58" s="85">
        <f>'Bureaux de vote'!I277</f>
        <v>1</v>
      </c>
      <c r="J58" s="85">
        <f>'Bureaux de vote'!J277</f>
        <v>375</v>
      </c>
      <c r="K58" s="77">
        <f>'Bureaux de vote'!K277</f>
        <v>3</v>
      </c>
      <c r="L58" s="38">
        <f>'Bureaux de vote'!L277</f>
        <v>0.8</v>
      </c>
      <c r="M58" s="77">
        <f>'Bureaux de vote'!M277</f>
        <v>8</v>
      </c>
      <c r="N58" s="38">
        <f>'Bureaux de vote'!N277</f>
        <v>2.1333333333333333</v>
      </c>
      <c r="O58" s="77">
        <f>'Bureaux de vote'!O277</f>
        <v>0</v>
      </c>
      <c r="P58" s="38">
        <f>'Bureaux de vote'!P277</f>
        <v>0</v>
      </c>
      <c r="Q58" s="77">
        <f>'Bureaux de vote'!Q277</f>
        <v>284</v>
      </c>
      <c r="R58" s="38">
        <f>'Bureaux de vote'!R277</f>
        <v>75.733333333333334</v>
      </c>
      <c r="S58" s="77">
        <f>'Bureaux de vote'!S277</f>
        <v>0</v>
      </c>
      <c r="T58" s="38">
        <f>'Bureaux de vote'!T277</f>
        <v>0</v>
      </c>
      <c r="U58" s="77">
        <f>'Bureaux de vote'!U277</f>
        <v>80</v>
      </c>
      <c r="V58" s="38">
        <f>'Bureaux de vote'!V277</f>
        <v>21.333333333333336</v>
      </c>
    </row>
    <row r="59" spans="1:26" s="15" customFormat="1" x14ac:dyDescent="0.25">
      <c r="A59" s="176"/>
      <c r="B59" s="84" t="str">
        <f>'Bureaux de vote'!B279</f>
        <v>RIMATARA</v>
      </c>
      <c r="C59" s="84">
        <v>3</v>
      </c>
      <c r="D59" s="85">
        <f>'Bureaux de vote'!D279</f>
        <v>689</v>
      </c>
      <c r="E59" s="85">
        <f>'Bureaux de vote'!E279</f>
        <v>560</v>
      </c>
      <c r="F59" s="85">
        <f>'Bureaux de vote'!F279</f>
        <v>129</v>
      </c>
      <c r="G59" s="85">
        <f>'Bureaux de vote'!G279</f>
        <v>81.277213352685052</v>
      </c>
      <c r="H59" s="85">
        <f>'Bureaux de vote'!H279</f>
        <v>2</v>
      </c>
      <c r="I59" s="85">
        <f>'Bureaux de vote'!I279</f>
        <v>3</v>
      </c>
      <c r="J59" s="85">
        <f>'Bureaux de vote'!J279</f>
        <v>555</v>
      </c>
      <c r="K59" s="77">
        <f>'Bureaux de vote'!K279</f>
        <v>24</v>
      </c>
      <c r="L59" s="38">
        <f>'Bureaux de vote'!L279</f>
        <v>4.3243243243243246</v>
      </c>
      <c r="M59" s="77">
        <f>'Bureaux de vote'!M279</f>
        <v>132</v>
      </c>
      <c r="N59" s="38">
        <f>'Bureaux de vote'!N279</f>
        <v>23.783783783783786</v>
      </c>
      <c r="O59" s="77">
        <f>'Bureaux de vote'!O279</f>
        <v>0</v>
      </c>
      <c r="P59" s="38">
        <f>'Bureaux de vote'!P279</f>
        <v>0</v>
      </c>
      <c r="Q59" s="77">
        <f>'Bureaux de vote'!Q279</f>
        <v>166</v>
      </c>
      <c r="R59" s="38">
        <f>'Bureaux de vote'!R279</f>
        <v>29.90990990990991</v>
      </c>
      <c r="S59" s="77">
        <f>'Bureaux de vote'!S279</f>
        <v>2</v>
      </c>
      <c r="T59" s="38">
        <f>'Bureaux de vote'!T279</f>
        <v>0.36036036036036034</v>
      </c>
      <c r="U59" s="77">
        <f>'Bureaux de vote'!U279</f>
        <v>231</v>
      </c>
      <c r="V59" s="38">
        <f>'Bureaux de vote'!V279</f>
        <v>41.621621621621621</v>
      </c>
    </row>
    <row r="60" spans="1:26" s="15" customFormat="1" x14ac:dyDescent="0.25">
      <c r="A60" s="176"/>
      <c r="B60" s="84" t="str">
        <f>'Bureaux de vote'!B283</f>
        <v>RURUTU</v>
      </c>
      <c r="C60" s="84">
        <v>3</v>
      </c>
      <c r="D60" s="85">
        <f>'Bureaux de vote'!D283</f>
        <v>2033</v>
      </c>
      <c r="E60" s="85">
        <f>'Bureaux de vote'!E283</f>
        <v>1566</v>
      </c>
      <c r="F60" s="85">
        <f>'Bureaux de vote'!F283</f>
        <v>467</v>
      </c>
      <c r="G60" s="85">
        <f>'Bureaux de vote'!G283</f>
        <v>77.029021151008365</v>
      </c>
      <c r="H60" s="85">
        <f>'Bureaux de vote'!H283</f>
        <v>0</v>
      </c>
      <c r="I60" s="85">
        <f>'Bureaux de vote'!I283</f>
        <v>21</v>
      </c>
      <c r="J60" s="85">
        <f>'Bureaux de vote'!J283</f>
        <v>1545</v>
      </c>
      <c r="K60" s="77">
        <f>'Bureaux de vote'!K283</f>
        <v>12</v>
      </c>
      <c r="L60" s="38">
        <f>'Bureaux de vote'!L283</f>
        <v>0.77669902912621358</v>
      </c>
      <c r="M60" s="77">
        <f>'Bureaux de vote'!M283</f>
        <v>115</v>
      </c>
      <c r="N60" s="38">
        <f>'Bureaux de vote'!N283</f>
        <v>7.4433656957928811</v>
      </c>
      <c r="O60" s="77">
        <f>'Bureaux de vote'!O283</f>
        <v>15</v>
      </c>
      <c r="P60" s="38">
        <f>'Bureaux de vote'!P283</f>
        <v>0.97087378640776689</v>
      </c>
      <c r="Q60" s="77">
        <f>'Bureaux de vote'!Q283</f>
        <v>537</v>
      </c>
      <c r="R60" s="38">
        <f>'Bureaux de vote'!R283</f>
        <v>34.757281553398059</v>
      </c>
      <c r="S60" s="77">
        <f>'Bureaux de vote'!S283</f>
        <v>5</v>
      </c>
      <c r="T60" s="38">
        <f>'Bureaux de vote'!T283</f>
        <v>0.3236245954692557</v>
      </c>
      <c r="U60" s="77">
        <f>'Bureaux de vote'!U283</f>
        <v>861</v>
      </c>
      <c r="V60" s="38">
        <f>'Bureaux de vote'!V283</f>
        <v>55.728155339805831</v>
      </c>
    </row>
    <row r="61" spans="1:26" s="15" customFormat="1" x14ac:dyDescent="0.25">
      <c r="A61" s="176"/>
      <c r="B61" s="84" t="str">
        <f>'Bureaux de vote'!B287</f>
        <v>TUBUAI</v>
      </c>
      <c r="C61" s="84">
        <v>3</v>
      </c>
      <c r="D61" s="85">
        <f>'Bureaux de vote'!D287</f>
        <v>1704</v>
      </c>
      <c r="E61" s="85">
        <f>'Bureaux de vote'!E287</f>
        <v>1338</v>
      </c>
      <c r="F61" s="85">
        <f>'Bureaux de vote'!F287</f>
        <v>366</v>
      </c>
      <c r="G61" s="85">
        <f>'Bureaux de vote'!G287</f>
        <v>78.521126760563376</v>
      </c>
      <c r="H61" s="85">
        <f>'Bureaux de vote'!H287</f>
        <v>8</v>
      </c>
      <c r="I61" s="85">
        <f>'Bureaux de vote'!I287</f>
        <v>7</v>
      </c>
      <c r="J61" s="85">
        <f>'Bureaux de vote'!J287</f>
        <v>1323</v>
      </c>
      <c r="K61" s="77">
        <f>'Bureaux de vote'!K287</f>
        <v>20</v>
      </c>
      <c r="L61" s="38">
        <f>'Bureaux de vote'!L287</f>
        <v>1.5117157974300832</v>
      </c>
      <c r="M61" s="77">
        <f>'Bureaux de vote'!M287</f>
        <v>213</v>
      </c>
      <c r="N61" s="38">
        <f>'Bureaux de vote'!N287</f>
        <v>16.099773242630384</v>
      </c>
      <c r="O61" s="77">
        <f>'Bureaux de vote'!O287</f>
        <v>48</v>
      </c>
      <c r="P61" s="38">
        <f>'Bureaux de vote'!P287</f>
        <v>3.6281179138321997</v>
      </c>
      <c r="Q61" s="77">
        <f>'Bureaux de vote'!Q287</f>
        <v>647</v>
      </c>
      <c r="R61" s="38">
        <f>'Bureaux de vote'!R287</f>
        <v>48.904006046863188</v>
      </c>
      <c r="S61" s="77">
        <f>'Bureaux de vote'!S287</f>
        <v>5</v>
      </c>
      <c r="T61" s="38">
        <f>'Bureaux de vote'!T287</f>
        <v>0.3779289493575208</v>
      </c>
      <c r="U61" s="77">
        <f>'Bureaux de vote'!U287</f>
        <v>390</v>
      </c>
      <c r="V61" s="38">
        <f>'Bureaux de vote'!V287</f>
        <v>29.478458049886619</v>
      </c>
    </row>
    <row r="62" spans="1:26" x14ac:dyDescent="0.25">
      <c r="D62" s="60"/>
      <c r="E62" s="60"/>
      <c r="F62" s="60"/>
      <c r="I62" s="60"/>
      <c r="J62" s="60"/>
    </row>
    <row r="63" spans="1:26" x14ac:dyDescent="0.25">
      <c r="D63" s="60"/>
      <c r="E63" s="60"/>
      <c r="F63" s="60"/>
      <c r="I63" s="60"/>
      <c r="J63" s="60"/>
    </row>
    <row r="64" spans="1:26" ht="18.75" x14ac:dyDescent="0.3">
      <c r="A64" s="2" t="str">
        <f>A1</f>
        <v>ELECTIONS - RESULTATS DEFINITIFS - 1ER TOUR</v>
      </c>
      <c r="B64" s="2"/>
      <c r="C64" s="78"/>
      <c r="D64" s="175">
        <f>E1</f>
        <v>43212</v>
      </c>
      <c r="E64" s="175"/>
      <c r="F64" s="140"/>
      <c r="G64" s="53"/>
      <c r="H64" s="53"/>
      <c r="I64" s="98"/>
      <c r="J64" s="72"/>
    </row>
    <row r="65" spans="1:25" ht="43.5" customHeight="1" x14ac:dyDescent="0.3">
      <c r="A65" s="141" t="s">
        <v>153</v>
      </c>
      <c r="B65" s="2"/>
      <c r="D65" s="52"/>
      <c r="E65" s="52"/>
      <c r="F65" s="52"/>
      <c r="G65" s="51"/>
      <c r="H65" s="51"/>
      <c r="I65" s="54"/>
      <c r="J65" s="60"/>
      <c r="K65" s="170" t="str">
        <f>'Bureaux de vote'!K4:L4</f>
        <v>TE ORA API O PORINETIA</v>
      </c>
      <c r="L65" s="170"/>
      <c r="M65" s="170" t="str">
        <f>'Bureaux de vote'!M4:N4</f>
        <v>TAVINI HUIRAATIRA</v>
      </c>
      <c r="N65" s="170"/>
      <c r="O65" s="170" t="str">
        <f>'Bureaux de vote'!O4:P4</f>
        <v>E REO MANAHUNE</v>
      </c>
      <c r="P65" s="170"/>
      <c r="Q65" s="170" t="str">
        <f>'Bureaux de vote'!Q4:R4</f>
        <v>TAHOERAA HUIRAATIRA</v>
      </c>
      <c r="R65" s="170"/>
      <c r="S65" s="170" t="str">
        <f>'Bureaux de vote'!S4:T4</f>
        <v>DIGNITÉ BONHEUR</v>
      </c>
      <c r="T65" s="170"/>
      <c r="U65" s="170" t="str">
        <f>'Bureaux de vote'!U4:V4</f>
        <v>TAPURA HUIRAATIRA</v>
      </c>
      <c r="V65" s="170"/>
    </row>
    <row r="66" spans="1:25" ht="45" x14ac:dyDescent="0.25">
      <c r="A66" s="166"/>
      <c r="B66" s="147" t="s">
        <v>79</v>
      </c>
      <c r="C66" s="148" t="s">
        <v>81</v>
      </c>
      <c r="D66" s="149" t="s">
        <v>84</v>
      </c>
      <c r="E66" s="149" t="s">
        <v>85</v>
      </c>
      <c r="F66" s="149" t="s">
        <v>72</v>
      </c>
      <c r="G66" s="148" t="s">
        <v>73</v>
      </c>
      <c r="H66" s="148" t="s">
        <v>156</v>
      </c>
      <c r="I66" s="149" t="s">
        <v>157</v>
      </c>
      <c r="J66" s="150" t="s">
        <v>78</v>
      </c>
      <c r="K66" s="111" t="s">
        <v>74</v>
      </c>
      <c r="L66" s="101" t="s">
        <v>3</v>
      </c>
      <c r="M66" s="111" t="s">
        <v>74</v>
      </c>
      <c r="N66" s="101" t="s">
        <v>3</v>
      </c>
      <c r="O66" s="111" t="s">
        <v>74</v>
      </c>
      <c r="P66" s="101" t="s">
        <v>3</v>
      </c>
      <c r="Q66" s="111" t="s">
        <v>74</v>
      </c>
      <c r="R66" s="101" t="s">
        <v>3</v>
      </c>
      <c r="S66" s="111" t="s">
        <v>74</v>
      </c>
      <c r="T66" s="101" t="s">
        <v>3</v>
      </c>
      <c r="U66" s="111" t="s">
        <v>74</v>
      </c>
      <c r="V66" s="101" t="s">
        <v>3</v>
      </c>
    </row>
    <row r="67" spans="1:25" x14ac:dyDescent="0.25">
      <c r="A67" s="88" t="str">
        <f>A6</f>
        <v>1ère SECTION DES ÎLES DU VENT</v>
      </c>
      <c r="B67" s="89">
        <v>4</v>
      </c>
      <c r="C67" s="89">
        <f t="shared" ref="C67:V67" si="0">C6</f>
        <v>41</v>
      </c>
      <c r="D67" s="90">
        <f t="shared" si="0"/>
        <v>51695</v>
      </c>
      <c r="E67" s="90">
        <f t="shared" si="0"/>
        <v>29944</v>
      </c>
      <c r="F67" s="90">
        <f t="shared" si="0"/>
        <v>21751</v>
      </c>
      <c r="G67" s="151">
        <f t="shared" si="0"/>
        <v>57.924364058419577</v>
      </c>
      <c r="H67" s="90">
        <f t="shared" si="0"/>
        <v>293</v>
      </c>
      <c r="I67" s="90">
        <f t="shared" si="0"/>
        <v>238</v>
      </c>
      <c r="J67" s="90">
        <f t="shared" si="0"/>
        <v>29413</v>
      </c>
      <c r="K67" s="67">
        <f t="shared" si="0"/>
        <v>1323</v>
      </c>
      <c r="L67" s="30">
        <f t="shared" si="0"/>
        <v>4.4980110835344913</v>
      </c>
      <c r="M67" s="67">
        <f t="shared" si="0"/>
        <v>5362</v>
      </c>
      <c r="N67" s="31">
        <f t="shared" si="0"/>
        <v>18.230034338557779</v>
      </c>
      <c r="O67" s="67">
        <f t="shared" si="0"/>
        <v>813</v>
      </c>
      <c r="P67" s="30">
        <f t="shared" si="0"/>
        <v>2.7640839084758442</v>
      </c>
      <c r="Q67" s="67">
        <f t="shared" si="0"/>
        <v>8919</v>
      </c>
      <c r="R67" s="31">
        <f t="shared" si="0"/>
        <v>30.323326420290346</v>
      </c>
      <c r="S67" s="67">
        <f t="shared" si="0"/>
        <v>367</v>
      </c>
      <c r="T67" s="30">
        <f t="shared" si="0"/>
        <v>1.2477475946010268</v>
      </c>
      <c r="U67" s="67">
        <f t="shared" si="0"/>
        <v>12629</v>
      </c>
      <c r="V67" s="30">
        <f t="shared" si="0"/>
        <v>42.936796654540508</v>
      </c>
    </row>
    <row r="68" spans="1:25" x14ac:dyDescent="0.25">
      <c r="A68" s="88" t="str">
        <f>A11</f>
        <v>2ème SECTION DES ÎLES DU VENT</v>
      </c>
      <c r="B68" s="89">
        <v>7</v>
      </c>
      <c r="C68" s="89">
        <f t="shared" ref="C68:V68" si="1">C11</f>
        <v>51</v>
      </c>
      <c r="D68" s="90">
        <f t="shared" si="1"/>
        <v>62346</v>
      </c>
      <c r="E68" s="90">
        <f t="shared" si="1"/>
        <v>35234</v>
      </c>
      <c r="F68" s="90">
        <f t="shared" si="1"/>
        <v>27112</v>
      </c>
      <c r="G68" s="151">
        <f t="shared" si="1"/>
        <v>56.513649632694964</v>
      </c>
      <c r="H68" s="90">
        <f t="shared" si="1"/>
        <v>321</v>
      </c>
      <c r="I68" s="90">
        <f t="shared" si="1"/>
        <v>303</v>
      </c>
      <c r="J68" s="90">
        <f t="shared" si="1"/>
        <v>34610</v>
      </c>
      <c r="K68" s="67">
        <f t="shared" si="1"/>
        <v>1250</v>
      </c>
      <c r="L68" s="30">
        <f t="shared" si="1"/>
        <v>3.6116729268997401</v>
      </c>
      <c r="M68" s="67">
        <f t="shared" si="1"/>
        <v>7084</v>
      </c>
      <c r="N68" s="30">
        <f t="shared" si="1"/>
        <v>20.468072811326206</v>
      </c>
      <c r="O68" s="67">
        <f t="shared" si="1"/>
        <v>613</v>
      </c>
      <c r="P68" s="30">
        <f t="shared" si="1"/>
        <v>1.7711644033516323</v>
      </c>
      <c r="Q68" s="67">
        <f t="shared" si="1"/>
        <v>10855</v>
      </c>
      <c r="R68" s="30">
        <f t="shared" si="1"/>
        <v>31.363767697197343</v>
      </c>
      <c r="S68" s="67">
        <f t="shared" si="1"/>
        <v>455</v>
      </c>
      <c r="T68" s="30">
        <f t="shared" si="1"/>
        <v>1.3146489453915053</v>
      </c>
      <c r="U68" s="67">
        <f t="shared" si="1"/>
        <v>14353</v>
      </c>
      <c r="V68" s="30">
        <f t="shared" si="1"/>
        <v>41.470673215833578</v>
      </c>
    </row>
    <row r="69" spans="1:25" x14ac:dyDescent="0.25">
      <c r="A69" s="88" t="str">
        <f>A19</f>
        <v>3ème SECTION DES ÎLES DU VENT</v>
      </c>
      <c r="B69" s="89">
        <v>2</v>
      </c>
      <c r="C69" s="89">
        <f t="shared" ref="C69:V69" si="2">C19</f>
        <v>29</v>
      </c>
      <c r="D69" s="90">
        <f t="shared" si="2"/>
        <v>37145</v>
      </c>
      <c r="E69" s="90">
        <f t="shared" si="2"/>
        <v>21994</v>
      </c>
      <c r="F69" s="90">
        <f t="shared" si="2"/>
        <v>15151</v>
      </c>
      <c r="G69" s="151">
        <f t="shared" si="2"/>
        <v>59.211199353883423</v>
      </c>
      <c r="H69" s="90">
        <f t="shared" si="2"/>
        <v>239</v>
      </c>
      <c r="I69" s="90">
        <f t="shared" si="2"/>
        <v>189</v>
      </c>
      <c r="J69" s="90">
        <f t="shared" si="2"/>
        <v>21566</v>
      </c>
      <c r="K69" s="67">
        <f t="shared" si="2"/>
        <v>953</v>
      </c>
      <c r="L69" s="30">
        <f t="shared" si="2"/>
        <v>4.4189928591301122</v>
      </c>
      <c r="M69" s="67">
        <f t="shared" si="2"/>
        <v>7414</v>
      </c>
      <c r="N69" s="30">
        <f t="shared" si="2"/>
        <v>34.378187888342758</v>
      </c>
      <c r="O69" s="67">
        <f t="shared" si="2"/>
        <v>441</v>
      </c>
      <c r="P69" s="30">
        <f t="shared" si="2"/>
        <v>2.0448854678660857</v>
      </c>
      <c r="Q69" s="67">
        <f t="shared" si="2"/>
        <v>4369</v>
      </c>
      <c r="R69" s="30">
        <f t="shared" si="2"/>
        <v>20.258740610219792</v>
      </c>
      <c r="S69" s="67">
        <f t="shared" si="2"/>
        <v>365</v>
      </c>
      <c r="T69" s="30">
        <f t="shared" si="2"/>
        <v>1.6924789019753317</v>
      </c>
      <c r="U69" s="67">
        <f t="shared" si="2"/>
        <v>8024</v>
      </c>
      <c r="V69" s="30">
        <f t="shared" si="2"/>
        <v>37.206714272465916</v>
      </c>
    </row>
    <row r="70" spans="1:25" x14ac:dyDescent="0.25">
      <c r="A70" s="88" t="str">
        <f>A22</f>
        <v>SECTION DES ÎLES SOUS LE VENT</v>
      </c>
      <c r="B70" s="89">
        <v>7</v>
      </c>
      <c r="C70" s="89">
        <f t="shared" ref="C70:V70" si="3">C22</f>
        <v>34</v>
      </c>
      <c r="D70" s="90">
        <f t="shared" si="3"/>
        <v>28365</v>
      </c>
      <c r="E70" s="90">
        <f t="shared" si="3"/>
        <v>19664</v>
      </c>
      <c r="F70" s="90">
        <f t="shared" si="3"/>
        <v>8701</v>
      </c>
      <c r="G70" s="151">
        <f t="shared" si="3"/>
        <v>69.324872201656973</v>
      </c>
      <c r="H70" s="90">
        <f t="shared" si="3"/>
        <v>184</v>
      </c>
      <c r="I70" s="90">
        <f t="shared" si="3"/>
        <v>158</v>
      </c>
      <c r="J70" s="90">
        <f t="shared" si="3"/>
        <v>19322</v>
      </c>
      <c r="K70" s="67">
        <f t="shared" si="3"/>
        <v>302</v>
      </c>
      <c r="L70" s="30">
        <f t="shared" si="3"/>
        <v>1.5629851982196459</v>
      </c>
      <c r="M70" s="67">
        <f t="shared" si="3"/>
        <v>3720</v>
      </c>
      <c r="N70" s="30">
        <f t="shared" si="3"/>
        <v>19.252665355553255</v>
      </c>
      <c r="O70" s="67">
        <f t="shared" si="3"/>
        <v>298</v>
      </c>
      <c r="P70" s="30">
        <f t="shared" si="3"/>
        <v>1.54228340751475</v>
      </c>
      <c r="Q70" s="67">
        <f t="shared" si="3"/>
        <v>5252</v>
      </c>
      <c r="R70" s="30">
        <f t="shared" si="3"/>
        <v>27.18145119552841</v>
      </c>
      <c r="S70" s="67">
        <f t="shared" si="3"/>
        <v>131</v>
      </c>
      <c r="T70" s="30">
        <f t="shared" si="3"/>
        <v>0.67798364558534319</v>
      </c>
      <c r="U70" s="67">
        <f t="shared" si="3"/>
        <v>9619</v>
      </c>
      <c r="V70" s="30">
        <f t="shared" si="3"/>
        <v>49.78263119759859</v>
      </c>
    </row>
    <row r="71" spans="1:25" x14ac:dyDescent="0.25">
      <c r="A71" s="88" t="str">
        <f>A30</f>
        <v>SECTION DES TUAMOTU OUEST</v>
      </c>
      <c r="B71" s="89">
        <v>5</v>
      </c>
      <c r="C71" s="89">
        <f t="shared" ref="C71:V71" si="4">C30</f>
        <v>17</v>
      </c>
      <c r="D71" s="90">
        <f t="shared" si="4"/>
        <v>8016</v>
      </c>
      <c r="E71" s="90">
        <f t="shared" si="4"/>
        <v>5634</v>
      </c>
      <c r="F71" s="90">
        <f t="shared" si="4"/>
        <v>2382</v>
      </c>
      <c r="G71" s="151">
        <f t="shared" si="4"/>
        <v>70.284431137724539</v>
      </c>
      <c r="H71" s="90">
        <f t="shared" si="4"/>
        <v>36</v>
      </c>
      <c r="I71" s="90">
        <f t="shared" si="4"/>
        <v>26</v>
      </c>
      <c r="J71" s="90">
        <f t="shared" si="4"/>
        <v>5572</v>
      </c>
      <c r="K71" s="67">
        <f t="shared" si="4"/>
        <v>350</v>
      </c>
      <c r="L71" s="30">
        <f t="shared" si="4"/>
        <v>6.2814070351758788</v>
      </c>
      <c r="M71" s="67">
        <f t="shared" si="4"/>
        <v>682</v>
      </c>
      <c r="N71" s="30">
        <f t="shared" si="4"/>
        <v>12.239770279971285</v>
      </c>
      <c r="O71" s="67">
        <f t="shared" si="4"/>
        <v>108</v>
      </c>
      <c r="P71" s="30">
        <f t="shared" si="4"/>
        <v>1.9382627422828429</v>
      </c>
      <c r="Q71" s="67">
        <f t="shared" si="4"/>
        <v>1675</v>
      </c>
      <c r="R71" s="30">
        <f t="shared" si="4"/>
        <v>30.061019382627425</v>
      </c>
      <c r="S71" s="67">
        <f t="shared" si="4"/>
        <v>49</v>
      </c>
      <c r="T71" s="30">
        <f t="shared" si="4"/>
        <v>0.87939698492462315</v>
      </c>
      <c r="U71" s="67">
        <f t="shared" si="4"/>
        <v>2708</v>
      </c>
      <c r="V71" s="30">
        <f t="shared" si="4"/>
        <v>48.600143575017945</v>
      </c>
    </row>
    <row r="72" spans="1:25" x14ac:dyDescent="0.25">
      <c r="A72" s="88" t="str">
        <f>A36</f>
        <v>SECTION DES TUAMOTU EST ET GAMBIER</v>
      </c>
      <c r="B72" s="89">
        <v>12</v>
      </c>
      <c r="C72" s="89">
        <f t="shared" ref="C72:V72" si="5">C36</f>
        <v>26</v>
      </c>
      <c r="D72" s="90">
        <f t="shared" si="5"/>
        <v>6054</v>
      </c>
      <c r="E72" s="90">
        <f t="shared" si="5"/>
        <v>4535</v>
      </c>
      <c r="F72" s="90">
        <f t="shared" si="5"/>
        <v>1519</v>
      </c>
      <c r="G72" s="151">
        <f t="shared" si="5"/>
        <v>74.90915097456228</v>
      </c>
      <c r="H72" s="90">
        <f t="shared" si="5"/>
        <v>12</v>
      </c>
      <c r="I72" s="90">
        <f t="shared" si="5"/>
        <v>25</v>
      </c>
      <c r="J72" s="90">
        <f t="shared" si="5"/>
        <v>4498</v>
      </c>
      <c r="K72" s="67">
        <f t="shared" si="5"/>
        <v>245</v>
      </c>
      <c r="L72" s="30">
        <f t="shared" si="5"/>
        <v>5.4468652734548684</v>
      </c>
      <c r="M72" s="67">
        <f t="shared" si="5"/>
        <v>374</v>
      </c>
      <c r="N72" s="30">
        <f t="shared" si="5"/>
        <v>8.314806580702534</v>
      </c>
      <c r="O72" s="67">
        <f t="shared" si="5"/>
        <v>44</v>
      </c>
      <c r="P72" s="30">
        <f t="shared" si="5"/>
        <v>0.97821253890618043</v>
      </c>
      <c r="Q72" s="67">
        <f t="shared" si="5"/>
        <v>1760</v>
      </c>
      <c r="R72" s="30">
        <f t="shared" si="5"/>
        <v>39.128501556247222</v>
      </c>
      <c r="S72" s="67">
        <f t="shared" si="5"/>
        <v>24</v>
      </c>
      <c r="T72" s="30">
        <f t="shared" si="5"/>
        <v>0.53357047576700756</v>
      </c>
      <c r="U72" s="67">
        <f t="shared" si="5"/>
        <v>2051</v>
      </c>
      <c r="V72" s="30">
        <f t="shared" si="5"/>
        <v>45.598043574922187</v>
      </c>
    </row>
    <row r="73" spans="1:25" x14ac:dyDescent="0.25">
      <c r="A73" s="88" t="str">
        <f>A49</f>
        <v>SECTION DES MARQUISES</v>
      </c>
      <c r="B73" s="89">
        <v>6</v>
      </c>
      <c r="C73" s="89">
        <f t="shared" ref="C73:V73" si="6">C49</f>
        <v>25</v>
      </c>
      <c r="D73" s="90">
        <f t="shared" si="6"/>
        <v>7312</v>
      </c>
      <c r="E73" s="90">
        <f t="shared" si="6"/>
        <v>5718</v>
      </c>
      <c r="F73" s="90">
        <f t="shared" si="6"/>
        <v>1594</v>
      </c>
      <c r="G73" s="151">
        <f t="shared" si="6"/>
        <v>78.200218818380733</v>
      </c>
      <c r="H73" s="90">
        <f t="shared" si="6"/>
        <v>28</v>
      </c>
      <c r="I73" s="90">
        <f t="shared" si="6"/>
        <v>26</v>
      </c>
      <c r="J73" s="90">
        <f t="shared" si="6"/>
        <v>5664</v>
      </c>
      <c r="K73" s="67">
        <f t="shared" si="6"/>
        <v>115</v>
      </c>
      <c r="L73" s="30">
        <f t="shared" si="6"/>
        <v>2.0303672316384183</v>
      </c>
      <c r="M73" s="67">
        <f t="shared" si="6"/>
        <v>608</v>
      </c>
      <c r="N73" s="30">
        <f t="shared" si="6"/>
        <v>10.734463276836157</v>
      </c>
      <c r="O73" s="67">
        <f t="shared" si="6"/>
        <v>101</v>
      </c>
      <c r="P73" s="30">
        <f t="shared" si="6"/>
        <v>1.7831920903954801</v>
      </c>
      <c r="Q73" s="67">
        <f t="shared" si="6"/>
        <v>2148</v>
      </c>
      <c r="R73" s="30">
        <f t="shared" si="6"/>
        <v>37.923728813559322</v>
      </c>
      <c r="S73" s="67">
        <f t="shared" si="6"/>
        <v>34</v>
      </c>
      <c r="T73" s="30">
        <f t="shared" si="6"/>
        <v>0.60028248587570621</v>
      </c>
      <c r="U73" s="67">
        <f t="shared" si="6"/>
        <v>2658</v>
      </c>
      <c r="V73" s="30">
        <f t="shared" si="6"/>
        <v>46.927966101694921</v>
      </c>
    </row>
    <row r="74" spans="1:25" x14ac:dyDescent="0.25">
      <c r="A74" s="88" t="str">
        <f>A56</f>
        <v>SECTION DES AUSTRALES</v>
      </c>
      <c r="B74" s="89">
        <v>5</v>
      </c>
      <c r="C74" s="89">
        <f t="shared" ref="C74:V74" si="7">C56</f>
        <v>14</v>
      </c>
      <c r="D74" s="90">
        <f t="shared" si="7"/>
        <v>5737</v>
      </c>
      <c r="E74" s="90">
        <f t="shared" si="7"/>
        <v>4401</v>
      </c>
      <c r="F74" s="90">
        <f t="shared" si="7"/>
        <v>1336</v>
      </c>
      <c r="G74" s="151">
        <f t="shared" si="7"/>
        <v>76.712567544012558</v>
      </c>
      <c r="H74" s="90">
        <f t="shared" si="7"/>
        <v>15</v>
      </c>
      <c r="I74" s="90">
        <f t="shared" si="7"/>
        <v>41</v>
      </c>
      <c r="J74" s="90">
        <f t="shared" si="7"/>
        <v>4345</v>
      </c>
      <c r="K74" s="67">
        <f t="shared" si="7"/>
        <v>68</v>
      </c>
      <c r="L74" s="30">
        <f t="shared" si="7"/>
        <v>1.5650172612197928</v>
      </c>
      <c r="M74" s="67">
        <f t="shared" si="7"/>
        <v>647</v>
      </c>
      <c r="N74" s="30">
        <f t="shared" si="7"/>
        <v>14.890678941311853</v>
      </c>
      <c r="O74" s="67">
        <f t="shared" si="7"/>
        <v>85</v>
      </c>
      <c r="P74" s="30">
        <f t="shared" si="7"/>
        <v>1.9562715765247412</v>
      </c>
      <c r="Q74" s="67">
        <f t="shared" si="7"/>
        <v>1776</v>
      </c>
      <c r="R74" s="30">
        <f t="shared" si="7"/>
        <v>40.874568469505178</v>
      </c>
      <c r="S74" s="67">
        <f t="shared" si="7"/>
        <v>16</v>
      </c>
      <c r="T74" s="30">
        <f t="shared" si="7"/>
        <v>0.36823935558112769</v>
      </c>
      <c r="U74" s="67">
        <f t="shared" si="7"/>
        <v>1753</v>
      </c>
      <c r="V74" s="30">
        <f t="shared" si="7"/>
        <v>40.345224395857308</v>
      </c>
    </row>
    <row r="75" spans="1:25" ht="15.75" thickBot="1" x14ac:dyDescent="0.3">
      <c r="A75" s="7"/>
      <c r="B75" s="1"/>
      <c r="C75" s="1"/>
      <c r="D75" s="67"/>
      <c r="E75" s="67"/>
      <c r="F75" s="67"/>
      <c r="G75" s="1"/>
      <c r="H75" s="1"/>
      <c r="I75" s="67"/>
      <c r="J75" s="71"/>
      <c r="K75" s="67"/>
      <c r="L75" s="7"/>
      <c r="M75" s="67"/>
      <c r="N75" s="7"/>
      <c r="O75" s="67"/>
      <c r="P75" s="7"/>
      <c r="Q75" s="67"/>
      <c r="R75" s="7"/>
      <c r="S75" s="67"/>
      <c r="T75" s="7"/>
      <c r="U75" s="67"/>
      <c r="V75" s="7"/>
    </row>
    <row r="76" spans="1:25" ht="15.75" thickBot="1" x14ac:dyDescent="0.3">
      <c r="A76" s="41" t="s">
        <v>82</v>
      </c>
      <c r="B76" s="42">
        <f>SUM(B67:B74)</f>
        <v>48</v>
      </c>
      <c r="C76" s="42">
        <f t="shared" ref="C76:J76" si="8">SUM(C67:C74)</f>
        <v>237</v>
      </c>
      <c r="D76" s="42">
        <f t="shared" si="8"/>
        <v>206670</v>
      </c>
      <c r="E76" s="42">
        <f t="shared" si="8"/>
        <v>127124</v>
      </c>
      <c r="F76" s="42">
        <f t="shared" si="8"/>
        <v>79546</v>
      </c>
      <c r="G76" s="43">
        <f>E76/D76*100</f>
        <v>61.510620796438765</v>
      </c>
      <c r="H76" s="42">
        <f t="shared" si="8"/>
        <v>1128</v>
      </c>
      <c r="I76" s="42">
        <f t="shared" si="8"/>
        <v>1006</v>
      </c>
      <c r="J76" s="42">
        <f t="shared" si="8"/>
        <v>124990</v>
      </c>
      <c r="K76" s="61">
        <f>SUM(K67:K74)</f>
        <v>4606</v>
      </c>
      <c r="L76" s="45">
        <f>K76/$J76*100</f>
        <v>3.6850948075846066</v>
      </c>
      <c r="M76" s="61">
        <f>SUM(M67:M74)</f>
        <v>25891</v>
      </c>
      <c r="N76" s="45">
        <f>M76/$J76*100</f>
        <v>20.714457156572529</v>
      </c>
      <c r="O76" s="61">
        <f>SUM(O67:O74)</f>
        <v>2503</v>
      </c>
      <c r="P76" s="45">
        <f>O76/$J76*100</f>
        <v>2.0025602048163855</v>
      </c>
      <c r="Q76" s="61">
        <f>SUM(Q67:Q74)</f>
        <v>36754</v>
      </c>
      <c r="R76" s="45">
        <f>Q76/$J76*100</f>
        <v>29.405552444195536</v>
      </c>
      <c r="S76" s="61">
        <f>SUM(S67:S74)</f>
        <v>1441</v>
      </c>
      <c r="T76" s="45">
        <f>S76/$J76*100</f>
        <v>1.1528922313785102</v>
      </c>
      <c r="U76" s="61">
        <f>SUM(U67:U74)</f>
        <v>53795</v>
      </c>
      <c r="V76" s="45">
        <f>U76/$J76*100</f>
        <v>43.039443155452432</v>
      </c>
    </row>
    <row r="78" spans="1:25" ht="15.75" x14ac:dyDescent="0.25">
      <c r="A78" s="55"/>
      <c r="B78" s="55"/>
      <c r="C78" s="171" t="s">
        <v>152</v>
      </c>
      <c r="D78" s="171"/>
      <c r="E78" s="171"/>
      <c r="F78" s="171"/>
      <c r="G78" s="171"/>
      <c r="H78" s="82">
        <f>E76/D76*100</f>
        <v>61.510620796438765</v>
      </c>
      <c r="J78" s="55"/>
      <c r="K78" s="72"/>
      <c r="L78" s="55"/>
      <c r="M78" s="72"/>
      <c r="N78" s="55"/>
      <c r="O78" s="72"/>
      <c r="P78" s="55"/>
      <c r="Q78" s="72"/>
      <c r="R78" s="55"/>
      <c r="S78" s="72"/>
      <c r="T78" s="55"/>
      <c r="U78" s="72"/>
      <c r="V78" s="55"/>
      <c r="W78" s="55"/>
      <c r="X78" s="55"/>
      <c r="Y78" s="55"/>
    </row>
    <row r="79" spans="1:25" ht="15.75" x14ac:dyDescent="0.25">
      <c r="A79" s="55"/>
      <c r="B79" s="55"/>
      <c r="C79" s="55"/>
      <c r="D79" s="83"/>
      <c r="E79" s="83"/>
      <c r="F79" s="83"/>
      <c r="G79" s="83"/>
      <c r="H79" s="83"/>
      <c r="I79" s="83"/>
      <c r="J79" s="55"/>
      <c r="K79" s="72"/>
      <c r="L79" s="55"/>
      <c r="M79" s="72"/>
      <c r="N79" s="55"/>
      <c r="O79" s="72"/>
      <c r="P79" s="55"/>
      <c r="Q79" s="72"/>
      <c r="R79" s="55"/>
      <c r="S79" s="72"/>
      <c r="T79" s="55"/>
      <c r="U79" s="72"/>
      <c r="V79" s="55"/>
      <c r="W79" s="55"/>
      <c r="X79" s="55"/>
      <c r="Y79" s="55"/>
    </row>
    <row r="80" spans="1:25" ht="15.75" x14ac:dyDescent="0.25">
      <c r="A80" s="55"/>
      <c r="B80" s="55"/>
      <c r="C80" s="171" t="s">
        <v>151</v>
      </c>
      <c r="D80" s="171"/>
      <c r="E80" s="171"/>
      <c r="F80" s="171"/>
      <c r="G80" s="171"/>
      <c r="H80" s="82">
        <f>'Bureaux de vote'!H308</f>
        <v>60.478056805535395</v>
      </c>
      <c r="J80" s="55"/>
      <c r="K80" s="72"/>
      <c r="L80" s="55"/>
      <c r="M80" s="72"/>
      <c r="N80" s="55"/>
      <c r="O80" s="72"/>
      <c r="P80" s="55"/>
      <c r="Q80" s="72"/>
      <c r="R80" s="55"/>
      <c r="S80" s="72"/>
      <c r="T80" s="55"/>
      <c r="U80" s="72"/>
      <c r="V80" s="55"/>
      <c r="W80" s="55"/>
      <c r="X80" s="55"/>
      <c r="Y80" s="55"/>
    </row>
    <row r="81" spans="1:25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72"/>
      <c r="L81" s="55"/>
      <c r="M81" s="72"/>
      <c r="N81" s="55"/>
      <c r="O81" s="72"/>
      <c r="P81" s="55"/>
      <c r="Q81" s="72"/>
      <c r="R81" s="55"/>
      <c r="S81" s="72"/>
      <c r="T81" s="55"/>
      <c r="U81" s="72"/>
      <c r="V81" s="55"/>
      <c r="W81" s="55"/>
      <c r="X81" s="55"/>
      <c r="Y81" s="55"/>
    </row>
    <row r="82" spans="1:25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72"/>
      <c r="L82" s="55"/>
      <c r="M82" s="72"/>
      <c r="N82" s="55"/>
      <c r="O82" s="72"/>
      <c r="P82" s="55"/>
      <c r="Q82" s="72"/>
      <c r="R82" s="55"/>
      <c r="S82" s="72"/>
      <c r="T82" s="55"/>
      <c r="U82" s="72"/>
      <c r="V82" s="55"/>
      <c r="W82" s="55"/>
      <c r="X82" s="55"/>
      <c r="Y82" s="55"/>
    </row>
    <row r="83" spans="1:25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72"/>
      <c r="L83" s="55"/>
      <c r="M83" s="72"/>
      <c r="N83" s="55"/>
      <c r="O83" s="72"/>
      <c r="P83" s="55"/>
      <c r="Q83" s="72"/>
      <c r="R83" s="55"/>
      <c r="S83" s="72"/>
      <c r="T83" s="55"/>
      <c r="U83" s="72"/>
      <c r="V83" s="55"/>
      <c r="W83" s="55"/>
      <c r="X83" s="55"/>
      <c r="Y83" s="55"/>
    </row>
    <row r="84" spans="1:25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72"/>
      <c r="L84" s="55"/>
      <c r="M84" s="72"/>
      <c r="N84" s="55"/>
      <c r="O84" s="72"/>
      <c r="P84" s="55"/>
      <c r="Q84" s="72"/>
      <c r="R84" s="55"/>
      <c r="S84" s="72"/>
      <c r="T84" s="55"/>
      <c r="U84" s="72"/>
      <c r="V84" s="55"/>
      <c r="W84" s="55"/>
      <c r="X84" s="55"/>
      <c r="Y84" s="55"/>
    </row>
    <row r="85" spans="1:25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72"/>
      <c r="L85" s="55"/>
      <c r="M85" s="72"/>
      <c r="N85" s="55"/>
      <c r="O85" s="72"/>
      <c r="P85" s="55"/>
      <c r="Q85" s="72"/>
      <c r="R85" s="55"/>
      <c r="S85" s="72"/>
      <c r="T85" s="55"/>
      <c r="U85" s="72"/>
      <c r="V85" s="55"/>
      <c r="W85" s="55"/>
      <c r="X85" s="55"/>
      <c r="Y85" s="55"/>
    </row>
    <row r="86" spans="1:25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72"/>
      <c r="L86" s="55"/>
      <c r="M86" s="72"/>
      <c r="N86" s="55"/>
      <c r="O86" s="72"/>
      <c r="P86" s="55"/>
      <c r="Q86" s="72"/>
      <c r="R86" s="55"/>
      <c r="S86" s="72"/>
      <c r="T86" s="55"/>
      <c r="U86" s="72"/>
      <c r="V86" s="55"/>
      <c r="W86" s="55"/>
      <c r="X86" s="55"/>
      <c r="Y86" s="55"/>
    </row>
    <row r="87" spans="1:25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72"/>
      <c r="L87" s="55"/>
      <c r="M87" s="72"/>
      <c r="N87" s="55"/>
      <c r="O87" s="72"/>
      <c r="P87" s="55"/>
      <c r="Q87" s="72"/>
      <c r="R87" s="55"/>
      <c r="S87" s="72"/>
      <c r="T87" s="55"/>
      <c r="U87" s="72"/>
      <c r="V87" s="55"/>
      <c r="W87" s="55"/>
      <c r="X87" s="55"/>
      <c r="Y87" s="55"/>
    </row>
    <row r="88" spans="1:25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72"/>
      <c r="L88" s="55"/>
      <c r="M88" s="72"/>
      <c r="N88" s="55"/>
      <c r="O88" s="72"/>
      <c r="P88" s="55"/>
      <c r="Q88" s="72"/>
      <c r="R88" s="55"/>
      <c r="S88" s="72"/>
      <c r="T88" s="55"/>
      <c r="U88" s="72"/>
      <c r="V88" s="55"/>
      <c r="W88" s="55"/>
      <c r="X88" s="55"/>
      <c r="Y88" s="55"/>
    </row>
    <row r="89" spans="1:25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72"/>
      <c r="L89" s="55"/>
      <c r="M89" s="72"/>
      <c r="N89" s="55"/>
      <c r="O89" s="72"/>
      <c r="P89" s="55"/>
      <c r="Q89" s="72"/>
      <c r="R89" s="55"/>
      <c r="S89" s="72"/>
      <c r="T89" s="55"/>
      <c r="U89" s="72"/>
      <c r="V89" s="55"/>
      <c r="W89" s="55"/>
      <c r="X89" s="55"/>
      <c r="Y89" s="55"/>
    </row>
    <row r="90" spans="1:25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72"/>
      <c r="L90" s="55"/>
      <c r="M90" s="72"/>
      <c r="N90" s="55"/>
      <c r="O90" s="72"/>
      <c r="P90" s="55"/>
      <c r="Q90" s="72"/>
      <c r="R90" s="55"/>
      <c r="S90" s="72"/>
      <c r="T90" s="55"/>
      <c r="U90" s="72"/>
      <c r="V90" s="55"/>
      <c r="W90" s="55"/>
      <c r="X90" s="55"/>
      <c r="Y90" s="55"/>
    </row>
    <row r="91" spans="1:25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72"/>
      <c r="L91" s="55"/>
      <c r="M91" s="72"/>
      <c r="N91" s="55"/>
      <c r="O91" s="72"/>
      <c r="P91" s="55"/>
      <c r="Q91" s="72"/>
      <c r="R91" s="55"/>
      <c r="S91" s="72"/>
      <c r="T91" s="55"/>
      <c r="U91" s="72"/>
      <c r="V91" s="55"/>
      <c r="W91" s="55"/>
      <c r="X91" s="55"/>
      <c r="Y91" s="55"/>
    </row>
    <row r="92" spans="1:25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72"/>
      <c r="L92" s="55"/>
      <c r="M92" s="72"/>
      <c r="N92" s="55"/>
      <c r="O92" s="72"/>
      <c r="P92" s="55"/>
      <c r="Q92" s="72"/>
      <c r="R92" s="55"/>
      <c r="S92" s="72"/>
      <c r="T92" s="55"/>
      <c r="U92" s="72"/>
      <c r="V92" s="55"/>
      <c r="W92" s="55"/>
      <c r="X92" s="55"/>
      <c r="Y92" s="55"/>
    </row>
    <row r="93" spans="1:25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72"/>
      <c r="L93" s="55"/>
      <c r="M93" s="72"/>
      <c r="N93" s="55"/>
      <c r="O93" s="72"/>
      <c r="P93" s="55"/>
      <c r="Q93" s="72"/>
      <c r="R93" s="55"/>
      <c r="S93" s="72"/>
      <c r="T93" s="55"/>
      <c r="U93" s="72"/>
      <c r="V93" s="55"/>
      <c r="W93" s="55"/>
      <c r="X93" s="55"/>
      <c r="Y93" s="55"/>
    </row>
    <row r="94" spans="1:25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72"/>
      <c r="L94" s="55"/>
      <c r="M94" s="72"/>
      <c r="N94" s="55"/>
      <c r="O94" s="72"/>
      <c r="P94" s="55"/>
      <c r="Q94" s="72"/>
      <c r="R94" s="55"/>
      <c r="S94" s="72"/>
      <c r="T94" s="55"/>
      <c r="U94" s="72"/>
      <c r="V94" s="55"/>
      <c r="W94" s="55"/>
      <c r="X94" s="55"/>
      <c r="Y94" s="55"/>
    </row>
    <row r="95" spans="1:25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72"/>
      <c r="L95" s="55"/>
      <c r="M95" s="72"/>
      <c r="N95" s="55"/>
      <c r="O95" s="72"/>
      <c r="P95" s="55"/>
      <c r="Q95" s="72"/>
      <c r="R95" s="55"/>
      <c r="S95" s="72"/>
      <c r="T95" s="55"/>
      <c r="U95" s="72"/>
      <c r="V95" s="55"/>
      <c r="W95" s="55"/>
      <c r="X95" s="55"/>
      <c r="Y95" s="55"/>
    </row>
    <row r="96" spans="1:25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72"/>
      <c r="L96" s="55"/>
      <c r="M96" s="72"/>
      <c r="N96" s="55"/>
      <c r="O96" s="72"/>
      <c r="P96" s="55"/>
      <c r="Q96" s="72"/>
      <c r="R96" s="55"/>
      <c r="S96" s="72"/>
      <c r="T96" s="55"/>
      <c r="U96" s="72"/>
      <c r="V96" s="55"/>
      <c r="W96" s="55"/>
      <c r="X96" s="55"/>
      <c r="Y96" s="55"/>
    </row>
    <row r="97" spans="1:25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72"/>
      <c r="L97" s="55"/>
      <c r="M97" s="72"/>
      <c r="N97" s="55"/>
      <c r="O97" s="72"/>
      <c r="P97" s="55"/>
      <c r="Q97" s="72"/>
      <c r="R97" s="55"/>
      <c r="S97" s="72"/>
      <c r="T97" s="55"/>
      <c r="U97" s="72"/>
      <c r="V97" s="55"/>
      <c r="W97" s="55"/>
      <c r="X97" s="55"/>
      <c r="Y97" s="55"/>
    </row>
    <row r="98" spans="1:25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72"/>
      <c r="L98" s="55"/>
      <c r="M98" s="72"/>
      <c r="N98" s="55"/>
      <c r="O98" s="72"/>
      <c r="P98" s="55"/>
      <c r="Q98" s="72"/>
      <c r="R98" s="55"/>
      <c r="S98" s="72"/>
      <c r="T98" s="55"/>
      <c r="U98" s="72"/>
      <c r="V98" s="55"/>
      <c r="W98" s="55"/>
      <c r="X98" s="55"/>
      <c r="Y98" s="55"/>
    </row>
    <row r="99" spans="1:25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72"/>
      <c r="L99" s="55"/>
      <c r="M99" s="72"/>
      <c r="N99" s="55"/>
      <c r="O99" s="72"/>
      <c r="P99" s="55"/>
      <c r="Q99" s="72"/>
      <c r="R99" s="55"/>
      <c r="S99" s="72"/>
      <c r="T99" s="55"/>
      <c r="U99" s="72"/>
      <c r="V99" s="55"/>
      <c r="W99" s="55"/>
      <c r="X99" s="55"/>
      <c r="Y99" s="55"/>
    </row>
    <row r="100" spans="1:25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72"/>
      <c r="L100" s="55"/>
      <c r="M100" s="72"/>
      <c r="N100" s="55"/>
      <c r="O100" s="72"/>
      <c r="P100" s="55"/>
      <c r="Q100" s="72"/>
      <c r="R100" s="55"/>
      <c r="S100" s="72"/>
      <c r="T100" s="55"/>
      <c r="U100" s="72"/>
      <c r="V100" s="55"/>
      <c r="W100" s="55"/>
      <c r="X100" s="55"/>
      <c r="Y100" s="55"/>
    </row>
    <row r="101" spans="1:25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72"/>
      <c r="L101" s="55"/>
      <c r="M101" s="72"/>
      <c r="N101" s="55"/>
      <c r="O101" s="72"/>
      <c r="P101" s="55"/>
      <c r="Q101" s="72"/>
      <c r="R101" s="55"/>
      <c r="S101" s="72"/>
      <c r="T101" s="55"/>
      <c r="U101" s="72"/>
      <c r="V101" s="55"/>
      <c r="W101" s="55"/>
      <c r="X101" s="55"/>
      <c r="Y101" s="55"/>
    </row>
    <row r="102" spans="1:25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72"/>
      <c r="L102" s="55"/>
      <c r="M102" s="72"/>
      <c r="N102" s="55"/>
      <c r="O102" s="72"/>
      <c r="P102" s="55"/>
      <c r="Q102" s="72"/>
      <c r="R102" s="55"/>
      <c r="S102" s="72"/>
      <c r="T102" s="55"/>
      <c r="U102" s="72"/>
      <c r="V102" s="55"/>
      <c r="W102" s="55"/>
      <c r="X102" s="55"/>
      <c r="Y102" s="55"/>
    </row>
    <row r="103" spans="1:25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72"/>
      <c r="L103" s="55"/>
      <c r="M103" s="72"/>
      <c r="N103" s="55"/>
      <c r="O103" s="72"/>
      <c r="P103" s="55"/>
      <c r="Q103" s="72"/>
      <c r="R103" s="55"/>
      <c r="S103" s="72"/>
      <c r="T103" s="55"/>
      <c r="U103" s="72"/>
      <c r="V103" s="55"/>
      <c r="W103" s="55"/>
      <c r="X103" s="55"/>
      <c r="Y103" s="55"/>
    </row>
    <row r="104" spans="1:25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72"/>
      <c r="L104" s="55"/>
      <c r="M104" s="72"/>
      <c r="N104" s="55"/>
      <c r="O104" s="72"/>
      <c r="P104" s="55"/>
      <c r="Q104" s="72"/>
      <c r="R104" s="55"/>
      <c r="S104" s="72"/>
      <c r="T104" s="55"/>
      <c r="U104" s="72"/>
      <c r="V104" s="55"/>
      <c r="W104" s="55"/>
      <c r="X104" s="55"/>
      <c r="Y104" s="55"/>
    </row>
    <row r="105" spans="1:25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72"/>
      <c r="L105" s="55"/>
      <c r="M105" s="72"/>
      <c r="N105" s="55"/>
      <c r="O105" s="72"/>
      <c r="P105" s="55"/>
      <c r="Q105" s="72"/>
      <c r="R105" s="55"/>
      <c r="S105" s="72"/>
      <c r="T105" s="55"/>
      <c r="U105" s="72"/>
      <c r="V105" s="55"/>
      <c r="W105" s="55"/>
      <c r="X105" s="55"/>
      <c r="Y105" s="55"/>
    </row>
    <row r="106" spans="1:25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72"/>
      <c r="L106" s="55"/>
      <c r="M106" s="72"/>
      <c r="N106" s="55"/>
      <c r="O106" s="72"/>
      <c r="P106" s="55"/>
      <c r="Q106" s="72"/>
      <c r="R106" s="55"/>
      <c r="S106" s="72"/>
      <c r="T106" s="55"/>
      <c r="U106" s="72"/>
      <c r="V106" s="55"/>
      <c r="W106" s="55"/>
      <c r="X106" s="55"/>
      <c r="Y106" s="55"/>
    </row>
    <row r="107" spans="1:25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72"/>
      <c r="L107" s="55"/>
      <c r="M107" s="72"/>
      <c r="N107" s="55"/>
      <c r="O107" s="72"/>
      <c r="P107" s="55"/>
      <c r="Q107" s="72"/>
      <c r="R107" s="55"/>
      <c r="S107" s="72"/>
      <c r="T107" s="55"/>
      <c r="U107" s="72"/>
      <c r="V107" s="55"/>
      <c r="W107" s="55"/>
      <c r="X107" s="55"/>
      <c r="Y107" s="55"/>
    </row>
    <row r="108" spans="1:25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72"/>
      <c r="L108" s="55"/>
      <c r="M108" s="72"/>
      <c r="N108" s="55"/>
      <c r="O108" s="72"/>
      <c r="P108" s="55"/>
      <c r="Q108" s="72"/>
      <c r="R108" s="55"/>
      <c r="S108" s="72"/>
      <c r="T108" s="55"/>
      <c r="U108" s="72"/>
      <c r="V108" s="55"/>
      <c r="W108" s="55"/>
      <c r="X108" s="55"/>
      <c r="Y108" s="55"/>
    </row>
    <row r="109" spans="1:25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72"/>
      <c r="L109" s="55"/>
      <c r="M109" s="72"/>
      <c r="N109" s="55"/>
      <c r="O109" s="72"/>
      <c r="P109" s="55"/>
      <c r="Q109" s="72"/>
      <c r="R109" s="55"/>
      <c r="S109" s="72"/>
      <c r="T109" s="55"/>
      <c r="U109" s="72"/>
      <c r="V109" s="55"/>
      <c r="W109" s="55"/>
      <c r="X109" s="55"/>
      <c r="Y109" s="55"/>
    </row>
    <row r="110" spans="1:25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72"/>
      <c r="L110" s="55"/>
      <c r="M110" s="72"/>
      <c r="N110" s="55"/>
      <c r="O110" s="72"/>
      <c r="P110" s="55"/>
      <c r="Q110" s="72"/>
      <c r="R110" s="55"/>
      <c r="S110" s="72"/>
      <c r="T110" s="55"/>
      <c r="U110" s="72"/>
      <c r="V110" s="55"/>
      <c r="W110" s="55"/>
      <c r="X110" s="55"/>
      <c r="Y110" s="55"/>
    </row>
    <row r="111" spans="1:25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72"/>
      <c r="L111" s="55"/>
      <c r="M111" s="72"/>
      <c r="N111" s="55"/>
      <c r="O111" s="72"/>
      <c r="P111" s="55"/>
      <c r="Q111" s="72"/>
      <c r="R111" s="55"/>
      <c r="S111" s="72"/>
      <c r="T111" s="55"/>
      <c r="U111" s="72"/>
      <c r="V111" s="55"/>
      <c r="W111" s="55"/>
      <c r="X111" s="55"/>
      <c r="Y111" s="55"/>
    </row>
    <row r="112" spans="1:25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72"/>
      <c r="L112" s="55"/>
      <c r="M112" s="72"/>
      <c r="N112" s="55"/>
      <c r="O112" s="72"/>
      <c r="P112" s="55"/>
      <c r="Q112" s="72"/>
      <c r="R112" s="55"/>
      <c r="S112" s="72"/>
      <c r="T112" s="55"/>
      <c r="U112" s="72"/>
      <c r="V112" s="55"/>
      <c r="W112" s="55"/>
      <c r="X112" s="55"/>
      <c r="Y112" s="55"/>
    </row>
    <row r="113" spans="1:25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72"/>
      <c r="L113" s="55"/>
      <c r="M113" s="72"/>
      <c r="N113" s="55"/>
      <c r="O113" s="72"/>
      <c r="P113" s="55"/>
      <c r="Q113" s="72"/>
      <c r="R113" s="55"/>
      <c r="S113" s="72"/>
      <c r="T113" s="55"/>
      <c r="U113" s="72"/>
      <c r="V113" s="55"/>
      <c r="W113" s="55"/>
      <c r="X113" s="55"/>
      <c r="Y113" s="55"/>
    </row>
    <row r="114" spans="1:25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72"/>
      <c r="L114" s="55"/>
      <c r="M114" s="72"/>
      <c r="N114" s="55"/>
      <c r="O114" s="72"/>
      <c r="P114" s="55"/>
      <c r="Q114" s="72"/>
      <c r="R114" s="55"/>
      <c r="S114" s="72"/>
      <c r="T114" s="55"/>
      <c r="U114" s="72"/>
      <c r="V114" s="55"/>
      <c r="W114" s="55"/>
      <c r="X114" s="55"/>
      <c r="Y114" s="55"/>
    </row>
    <row r="115" spans="1:25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72"/>
      <c r="L115" s="55"/>
      <c r="M115" s="72"/>
      <c r="N115" s="55"/>
      <c r="O115" s="72"/>
      <c r="P115" s="55"/>
      <c r="Q115" s="72"/>
      <c r="R115" s="55"/>
      <c r="S115" s="72"/>
      <c r="T115" s="55"/>
      <c r="U115" s="72"/>
      <c r="V115" s="55"/>
      <c r="W115" s="55"/>
      <c r="X115" s="55"/>
      <c r="Y115" s="55"/>
    </row>
    <row r="116" spans="1:25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72"/>
      <c r="L116" s="55"/>
      <c r="M116" s="72"/>
      <c r="N116" s="55"/>
      <c r="O116" s="72"/>
      <c r="P116" s="55"/>
      <c r="Q116" s="72"/>
      <c r="R116" s="55"/>
      <c r="S116" s="72"/>
      <c r="T116" s="55"/>
      <c r="U116" s="72"/>
      <c r="V116" s="55"/>
      <c r="W116" s="55"/>
      <c r="X116" s="55"/>
      <c r="Y116" s="55"/>
    </row>
    <row r="117" spans="1:25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72"/>
      <c r="L117" s="55"/>
      <c r="M117" s="72"/>
      <c r="N117" s="55"/>
      <c r="O117" s="72"/>
      <c r="P117" s="55"/>
      <c r="Q117" s="72"/>
      <c r="R117" s="55"/>
      <c r="S117" s="72"/>
      <c r="T117" s="55"/>
      <c r="U117" s="72"/>
      <c r="V117" s="55"/>
      <c r="W117" s="55"/>
      <c r="X117" s="55"/>
      <c r="Y117" s="55"/>
    </row>
    <row r="118" spans="1:25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72"/>
      <c r="L118" s="55"/>
      <c r="M118" s="72"/>
      <c r="N118" s="55"/>
      <c r="O118" s="72"/>
      <c r="P118" s="55"/>
      <c r="Q118" s="72"/>
      <c r="R118" s="55"/>
      <c r="S118" s="72"/>
      <c r="T118" s="55"/>
      <c r="U118" s="72"/>
      <c r="V118" s="55"/>
      <c r="W118" s="55"/>
      <c r="X118" s="55"/>
      <c r="Y118" s="55"/>
    </row>
    <row r="119" spans="1:25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72"/>
      <c r="L119" s="55"/>
      <c r="M119" s="72"/>
      <c r="N119" s="55"/>
      <c r="O119" s="72"/>
      <c r="P119" s="55"/>
      <c r="Q119" s="72"/>
      <c r="R119" s="55"/>
      <c r="S119" s="72"/>
      <c r="T119" s="55"/>
      <c r="U119" s="72"/>
      <c r="V119" s="55"/>
      <c r="W119" s="55"/>
      <c r="X119" s="55"/>
      <c r="Y119" s="55"/>
    </row>
    <row r="120" spans="1:25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72"/>
      <c r="L120" s="55"/>
      <c r="M120" s="72"/>
      <c r="N120" s="55"/>
      <c r="O120" s="72"/>
      <c r="P120" s="55"/>
      <c r="Q120" s="72"/>
      <c r="R120" s="55"/>
      <c r="S120" s="72"/>
      <c r="T120" s="55"/>
      <c r="U120" s="72"/>
      <c r="V120" s="55"/>
      <c r="W120" s="55"/>
      <c r="X120" s="55"/>
      <c r="Y120" s="55"/>
    </row>
    <row r="121" spans="1:25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72"/>
      <c r="L121" s="55"/>
      <c r="M121" s="72"/>
      <c r="N121" s="55"/>
      <c r="O121" s="72"/>
      <c r="P121" s="55"/>
      <c r="Q121" s="72"/>
      <c r="R121" s="55"/>
      <c r="S121" s="72"/>
      <c r="T121" s="55"/>
      <c r="U121" s="72"/>
      <c r="V121" s="55"/>
      <c r="W121" s="55"/>
      <c r="X121" s="55"/>
      <c r="Y121" s="55"/>
    </row>
    <row r="122" spans="1:25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72"/>
      <c r="L122" s="55"/>
      <c r="M122" s="72"/>
      <c r="N122" s="55"/>
      <c r="O122" s="72"/>
      <c r="P122" s="55"/>
      <c r="Q122" s="72"/>
      <c r="R122" s="55"/>
      <c r="S122" s="72"/>
      <c r="T122" s="55"/>
      <c r="U122" s="72"/>
      <c r="V122" s="55"/>
      <c r="W122" s="55"/>
      <c r="X122" s="55"/>
      <c r="Y122" s="55"/>
    </row>
    <row r="123" spans="1:25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72"/>
      <c r="L123" s="55"/>
      <c r="M123" s="72"/>
      <c r="N123" s="55"/>
      <c r="O123" s="72"/>
      <c r="P123" s="55"/>
      <c r="Q123" s="72"/>
      <c r="R123" s="55"/>
      <c r="S123" s="72"/>
      <c r="T123" s="55"/>
      <c r="U123" s="72"/>
      <c r="V123" s="55"/>
      <c r="W123" s="55"/>
      <c r="X123" s="55"/>
      <c r="Y123" s="55"/>
    </row>
    <row r="124" spans="1:25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72"/>
      <c r="L124" s="55"/>
      <c r="M124" s="72"/>
      <c r="N124" s="55"/>
      <c r="O124" s="72"/>
      <c r="P124" s="55"/>
      <c r="Q124" s="72"/>
      <c r="R124" s="55"/>
      <c r="S124" s="72"/>
      <c r="T124" s="55"/>
      <c r="U124" s="72"/>
      <c r="V124" s="55"/>
      <c r="W124" s="55"/>
      <c r="X124" s="55"/>
      <c r="Y124" s="55"/>
    </row>
    <row r="125" spans="1:25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72"/>
      <c r="L125" s="55"/>
      <c r="M125" s="72"/>
      <c r="N125" s="55"/>
      <c r="O125" s="72"/>
      <c r="P125" s="55"/>
      <c r="Q125" s="72"/>
      <c r="R125" s="55"/>
      <c r="S125" s="72"/>
      <c r="T125" s="55"/>
      <c r="U125" s="72"/>
      <c r="V125" s="55"/>
      <c r="W125" s="55"/>
      <c r="X125" s="55"/>
      <c r="Y125" s="55"/>
    </row>
    <row r="126" spans="1:25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72"/>
      <c r="L126" s="55"/>
      <c r="M126" s="72"/>
      <c r="N126" s="55"/>
      <c r="O126" s="72"/>
      <c r="P126" s="55"/>
      <c r="Q126" s="72"/>
      <c r="R126" s="55"/>
      <c r="S126" s="72"/>
      <c r="T126" s="55"/>
      <c r="U126" s="72"/>
      <c r="V126" s="55"/>
      <c r="W126" s="55"/>
      <c r="X126" s="55"/>
      <c r="Y126" s="55"/>
    </row>
    <row r="127" spans="1:25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72"/>
      <c r="L127" s="55"/>
      <c r="M127" s="72"/>
      <c r="N127" s="55"/>
      <c r="O127" s="72"/>
      <c r="P127" s="55"/>
      <c r="Q127" s="72"/>
      <c r="R127" s="55"/>
      <c r="S127" s="72"/>
      <c r="T127" s="55"/>
      <c r="U127" s="72"/>
      <c r="V127" s="55"/>
      <c r="W127" s="55"/>
      <c r="X127" s="55"/>
      <c r="Y127" s="55"/>
    </row>
    <row r="128" spans="1:25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72"/>
      <c r="L128" s="55"/>
      <c r="M128" s="72"/>
      <c r="N128" s="55"/>
      <c r="O128" s="72"/>
      <c r="P128" s="55"/>
      <c r="Q128" s="72"/>
      <c r="R128" s="55"/>
      <c r="S128" s="72"/>
      <c r="T128" s="55"/>
      <c r="U128" s="72"/>
      <c r="V128" s="55"/>
      <c r="W128" s="55"/>
      <c r="X128" s="55"/>
      <c r="Y128" s="55"/>
    </row>
    <row r="129" spans="1:25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72"/>
      <c r="L129" s="55"/>
      <c r="M129" s="72"/>
      <c r="N129" s="55"/>
      <c r="O129" s="72"/>
      <c r="P129" s="55"/>
      <c r="Q129" s="72"/>
      <c r="R129" s="55"/>
      <c r="S129" s="72"/>
      <c r="T129" s="55"/>
      <c r="U129" s="72"/>
      <c r="V129" s="55"/>
      <c r="W129" s="55"/>
      <c r="X129" s="55"/>
      <c r="Y129" s="55"/>
    </row>
    <row r="130" spans="1:25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72"/>
      <c r="L130" s="55"/>
      <c r="M130" s="72"/>
      <c r="N130" s="55"/>
      <c r="O130" s="72"/>
      <c r="P130" s="55"/>
      <c r="Q130" s="72"/>
      <c r="R130" s="55"/>
      <c r="S130" s="72"/>
      <c r="T130" s="55"/>
      <c r="U130" s="72"/>
      <c r="V130" s="55"/>
      <c r="W130" s="55"/>
      <c r="X130" s="55"/>
      <c r="Y130" s="55"/>
    </row>
    <row r="131" spans="1:25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72"/>
      <c r="L131" s="55"/>
      <c r="M131" s="72"/>
      <c r="N131" s="55"/>
      <c r="O131" s="72"/>
      <c r="P131" s="55"/>
      <c r="Q131" s="72"/>
      <c r="R131" s="55"/>
      <c r="S131" s="72"/>
      <c r="T131" s="55"/>
      <c r="U131" s="72"/>
      <c r="V131" s="55"/>
      <c r="W131" s="55"/>
      <c r="X131" s="55"/>
      <c r="Y131" s="55"/>
    </row>
    <row r="132" spans="1:25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72"/>
      <c r="L132" s="55"/>
      <c r="M132" s="72"/>
      <c r="N132" s="55"/>
      <c r="O132" s="72"/>
      <c r="P132" s="55"/>
      <c r="Q132" s="72"/>
      <c r="R132" s="55"/>
      <c r="S132" s="72"/>
      <c r="T132" s="55"/>
      <c r="U132" s="72"/>
      <c r="V132" s="55"/>
      <c r="W132" s="55"/>
      <c r="X132" s="55"/>
      <c r="Y132" s="55"/>
    </row>
    <row r="133" spans="1:25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72"/>
      <c r="L133" s="55"/>
      <c r="M133" s="72"/>
      <c r="N133" s="55"/>
      <c r="O133" s="72"/>
      <c r="P133" s="55"/>
      <c r="Q133" s="72"/>
      <c r="R133" s="55"/>
      <c r="S133" s="72"/>
      <c r="T133" s="55"/>
      <c r="U133" s="72"/>
      <c r="V133" s="55"/>
      <c r="W133" s="55"/>
      <c r="X133" s="55"/>
      <c r="Y133" s="55"/>
    </row>
    <row r="134" spans="1:25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72"/>
      <c r="L134" s="55"/>
      <c r="M134" s="72"/>
      <c r="N134" s="55"/>
      <c r="O134" s="72"/>
      <c r="P134" s="55"/>
      <c r="Q134" s="72"/>
      <c r="R134" s="55"/>
      <c r="S134" s="72"/>
      <c r="T134" s="55"/>
      <c r="U134" s="72"/>
      <c r="V134" s="55"/>
      <c r="W134" s="55"/>
      <c r="X134" s="55"/>
      <c r="Y134" s="55"/>
    </row>
    <row r="135" spans="1:25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72"/>
      <c r="L135" s="55"/>
      <c r="M135" s="72"/>
      <c r="N135" s="55"/>
      <c r="O135" s="72"/>
      <c r="P135" s="55"/>
      <c r="Q135" s="72"/>
      <c r="R135" s="55"/>
      <c r="S135" s="72"/>
      <c r="T135" s="55"/>
      <c r="U135" s="72"/>
      <c r="V135" s="55"/>
      <c r="W135" s="55"/>
      <c r="X135" s="55"/>
      <c r="Y135" s="55"/>
    </row>
    <row r="136" spans="1:25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72"/>
      <c r="L136" s="55"/>
      <c r="M136" s="72"/>
      <c r="N136" s="55"/>
      <c r="O136" s="72"/>
      <c r="P136" s="55"/>
      <c r="Q136" s="72"/>
      <c r="R136" s="55"/>
      <c r="S136" s="72"/>
      <c r="T136" s="55"/>
      <c r="U136" s="72"/>
      <c r="V136" s="55"/>
      <c r="W136" s="55"/>
      <c r="X136" s="55"/>
      <c r="Y136" s="55"/>
    </row>
    <row r="137" spans="1:25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72"/>
      <c r="L137" s="55"/>
      <c r="M137" s="72"/>
      <c r="N137" s="55"/>
      <c r="O137" s="72"/>
      <c r="P137" s="55"/>
      <c r="Q137" s="72"/>
      <c r="R137" s="55"/>
      <c r="S137" s="72"/>
      <c r="T137" s="55"/>
      <c r="U137" s="72"/>
      <c r="V137" s="55"/>
      <c r="W137" s="55"/>
      <c r="X137" s="55"/>
      <c r="Y137" s="55"/>
    </row>
    <row r="138" spans="1:25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72"/>
      <c r="L138" s="55"/>
      <c r="M138" s="72"/>
      <c r="N138" s="55"/>
      <c r="O138" s="72"/>
      <c r="P138" s="55"/>
      <c r="Q138" s="72"/>
      <c r="R138" s="55"/>
      <c r="S138" s="72"/>
      <c r="T138" s="55"/>
      <c r="U138" s="72"/>
      <c r="V138" s="55"/>
      <c r="W138" s="55"/>
      <c r="X138" s="55"/>
      <c r="Y138" s="55"/>
    </row>
    <row r="139" spans="1:25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72"/>
      <c r="L139" s="55"/>
      <c r="M139" s="72"/>
      <c r="N139" s="55"/>
      <c r="O139" s="72"/>
      <c r="P139" s="55"/>
      <c r="Q139" s="72"/>
      <c r="R139" s="55"/>
      <c r="S139" s="72"/>
      <c r="T139" s="55"/>
      <c r="U139" s="72"/>
      <c r="V139" s="55"/>
      <c r="W139" s="55"/>
      <c r="X139" s="55"/>
      <c r="Y139" s="55"/>
    </row>
    <row r="140" spans="1:25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72"/>
      <c r="L140" s="55"/>
      <c r="M140" s="72"/>
      <c r="N140" s="55"/>
      <c r="O140" s="72"/>
      <c r="P140" s="55"/>
      <c r="Q140" s="72"/>
      <c r="R140" s="55"/>
      <c r="S140" s="72"/>
      <c r="T140" s="55"/>
      <c r="U140" s="72"/>
      <c r="V140" s="55"/>
      <c r="W140" s="55"/>
      <c r="X140" s="55"/>
      <c r="Y140" s="55"/>
    </row>
    <row r="141" spans="1:25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72"/>
      <c r="L141" s="55"/>
      <c r="M141" s="72"/>
      <c r="N141" s="55"/>
      <c r="O141" s="72"/>
      <c r="P141" s="55"/>
      <c r="Q141" s="72"/>
      <c r="R141" s="55"/>
      <c r="S141" s="72"/>
      <c r="T141" s="55"/>
      <c r="U141" s="72"/>
      <c r="V141" s="55"/>
      <c r="W141" s="55"/>
      <c r="X141" s="55"/>
      <c r="Y141" s="55"/>
    </row>
    <row r="142" spans="1:25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72"/>
      <c r="L142" s="55"/>
      <c r="M142" s="72"/>
      <c r="N142" s="55"/>
      <c r="O142" s="72"/>
      <c r="P142" s="55"/>
      <c r="Q142" s="72"/>
      <c r="R142" s="55"/>
      <c r="S142" s="72"/>
      <c r="T142" s="55"/>
      <c r="U142" s="72"/>
      <c r="V142" s="55"/>
      <c r="W142" s="55"/>
      <c r="X142" s="55"/>
      <c r="Y142" s="55"/>
    </row>
    <row r="143" spans="1:25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72"/>
      <c r="L143" s="55"/>
      <c r="M143" s="72"/>
      <c r="N143" s="55"/>
      <c r="O143" s="72"/>
      <c r="P143" s="55"/>
      <c r="Q143" s="72"/>
      <c r="R143" s="55"/>
      <c r="S143" s="72"/>
      <c r="T143" s="55"/>
      <c r="U143" s="72"/>
      <c r="V143" s="55"/>
      <c r="W143" s="55"/>
      <c r="X143" s="55"/>
      <c r="Y143" s="55"/>
    </row>
    <row r="144" spans="1:25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72"/>
      <c r="L144" s="55"/>
      <c r="M144" s="72"/>
      <c r="N144" s="55"/>
      <c r="O144" s="72"/>
      <c r="P144" s="55"/>
      <c r="Q144" s="72"/>
      <c r="R144" s="55"/>
      <c r="S144" s="72"/>
      <c r="T144" s="55"/>
      <c r="U144" s="72"/>
      <c r="V144" s="55"/>
      <c r="W144" s="55"/>
      <c r="X144" s="55"/>
      <c r="Y144" s="55"/>
    </row>
    <row r="145" spans="1:25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72"/>
      <c r="L145" s="55"/>
      <c r="M145" s="72"/>
      <c r="N145" s="55"/>
      <c r="O145" s="72"/>
      <c r="P145" s="55"/>
      <c r="Q145" s="72"/>
      <c r="R145" s="55"/>
      <c r="S145" s="72"/>
      <c r="T145" s="55"/>
      <c r="U145" s="72"/>
      <c r="V145" s="55"/>
      <c r="W145" s="55"/>
      <c r="X145" s="55"/>
      <c r="Y145" s="55"/>
    </row>
    <row r="146" spans="1:25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72"/>
      <c r="L146" s="55"/>
      <c r="M146" s="72"/>
      <c r="N146" s="55"/>
      <c r="O146" s="72"/>
      <c r="P146" s="55"/>
      <c r="Q146" s="72"/>
      <c r="R146" s="55"/>
      <c r="S146" s="72"/>
      <c r="T146" s="55"/>
      <c r="U146" s="72"/>
      <c r="V146" s="55"/>
      <c r="W146" s="55"/>
      <c r="X146" s="55"/>
      <c r="Y146" s="55"/>
    </row>
    <row r="147" spans="1:25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72"/>
      <c r="L147" s="55"/>
      <c r="M147" s="72"/>
      <c r="N147" s="55"/>
      <c r="O147" s="72"/>
      <c r="P147" s="55"/>
      <c r="Q147" s="72"/>
      <c r="R147" s="55"/>
      <c r="S147" s="72"/>
      <c r="T147" s="55"/>
      <c r="U147" s="72"/>
      <c r="V147" s="55"/>
      <c r="W147" s="55"/>
      <c r="X147" s="55"/>
      <c r="Y147" s="55"/>
    </row>
    <row r="148" spans="1:25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72"/>
      <c r="L148" s="55"/>
      <c r="M148" s="72"/>
      <c r="N148" s="55"/>
      <c r="O148" s="72"/>
      <c r="P148" s="55"/>
      <c r="Q148" s="72"/>
      <c r="R148" s="55"/>
      <c r="S148" s="72"/>
      <c r="T148" s="55"/>
      <c r="U148" s="72"/>
      <c r="V148" s="55"/>
      <c r="W148" s="55"/>
      <c r="X148" s="55"/>
      <c r="Y148" s="55"/>
    </row>
    <row r="149" spans="1:25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72"/>
      <c r="L149" s="55"/>
      <c r="M149" s="72"/>
      <c r="N149" s="55"/>
      <c r="O149" s="72"/>
      <c r="P149" s="55"/>
      <c r="Q149" s="72"/>
      <c r="R149" s="55"/>
      <c r="S149" s="72"/>
      <c r="T149" s="55"/>
      <c r="U149" s="72"/>
      <c r="V149" s="55"/>
      <c r="W149" s="55"/>
      <c r="X149" s="55"/>
      <c r="Y149" s="55"/>
    </row>
    <row r="150" spans="1:25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72"/>
      <c r="L150" s="55"/>
      <c r="M150" s="72"/>
      <c r="N150" s="55"/>
      <c r="O150" s="72"/>
      <c r="P150" s="55"/>
      <c r="Q150" s="72"/>
      <c r="R150" s="55"/>
      <c r="S150" s="72"/>
      <c r="T150" s="55"/>
      <c r="U150" s="72"/>
      <c r="V150" s="55"/>
      <c r="W150" s="55"/>
      <c r="X150" s="55"/>
      <c r="Y150" s="55"/>
    </row>
    <row r="151" spans="1:25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72"/>
      <c r="L151" s="55"/>
      <c r="M151" s="72"/>
      <c r="N151" s="55"/>
      <c r="O151" s="72"/>
      <c r="P151" s="55"/>
      <c r="Q151" s="72"/>
      <c r="R151" s="55"/>
      <c r="S151" s="72"/>
      <c r="T151" s="55"/>
      <c r="U151" s="72"/>
      <c r="V151" s="55"/>
      <c r="W151" s="55"/>
      <c r="X151" s="55"/>
      <c r="Y151" s="55"/>
    </row>
    <row r="152" spans="1:25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72"/>
      <c r="L152" s="55"/>
      <c r="M152" s="72"/>
      <c r="N152" s="55"/>
      <c r="O152" s="72"/>
      <c r="P152" s="55"/>
      <c r="Q152" s="72"/>
      <c r="R152" s="55"/>
      <c r="S152" s="72"/>
      <c r="T152" s="55"/>
      <c r="U152" s="72"/>
      <c r="V152" s="55"/>
      <c r="W152" s="55"/>
      <c r="X152" s="55"/>
      <c r="Y152" s="55"/>
    </row>
    <row r="153" spans="1:25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72"/>
      <c r="L153" s="55"/>
      <c r="M153" s="72"/>
      <c r="N153" s="55"/>
      <c r="O153" s="72"/>
      <c r="P153" s="55"/>
      <c r="Q153" s="72"/>
      <c r="R153" s="55"/>
      <c r="S153" s="72"/>
      <c r="T153" s="55"/>
      <c r="U153" s="72"/>
      <c r="V153" s="55"/>
      <c r="W153" s="55"/>
      <c r="X153" s="55"/>
      <c r="Y153" s="55"/>
    </row>
    <row r="154" spans="1:25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72"/>
      <c r="L154" s="55"/>
      <c r="M154" s="72"/>
      <c r="N154" s="55"/>
      <c r="O154" s="72"/>
      <c r="P154" s="55"/>
      <c r="Q154" s="72"/>
      <c r="R154" s="55"/>
      <c r="S154" s="72"/>
      <c r="T154" s="55"/>
      <c r="U154" s="72"/>
      <c r="V154" s="55"/>
      <c r="W154" s="55"/>
      <c r="X154" s="55"/>
      <c r="Y154" s="55"/>
    </row>
    <row r="155" spans="1:25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72"/>
      <c r="L155" s="55"/>
      <c r="M155" s="72"/>
      <c r="N155" s="55"/>
      <c r="O155" s="72"/>
      <c r="P155" s="55"/>
      <c r="Q155" s="72"/>
      <c r="R155" s="55"/>
      <c r="S155" s="72"/>
      <c r="T155" s="55"/>
      <c r="U155" s="72"/>
      <c r="V155" s="55"/>
      <c r="W155" s="55"/>
      <c r="X155" s="55"/>
      <c r="Y155" s="55"/>
    </row>
    <row r="156" spans="1:25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72"/>
      <c r="L156" s="55"/>
      <c r="M156" s="72"/>
      <c r="N156" s="55"/>
      <c r="O156" s="72"/>
      <c r="P156" s="55"/>
      <c r="Q156" s="72"/>
      <c r="R156" s="55"/>
      <c r="S156" s="72"/>
      <c r="T156" s="55"/>
      <c r="U156" s="72"/>
      <c r="V156" s="55"/>
      <c r="W156" s="55"/>
      <c r="X156" s="55"/>
      <c r="Y156" s="55"/>
    </row>
    <row r="157" spans="1:25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72"/>
      <c r="L157" s="55"/>
      <c r="M157" s="72"/>
      <c r="N157" s="55"/>
      <c r="O157" s="72"/>
      <c r="P157" s="55"/>
      <c r="Q157" s="72"/>
      <c r="R157" s="55"/>
      <c r="S157" s="72"/>
      <c r="T157" s="55"/>
      <c r="U157" s="72"/>
      <c r="V157" s="55"/>
      <c r="W157" s="55"/>
      <c r="X157" s="55"/>
      <c r="Y157" s="55"/>
    </row>
    <row r="158" spans="1:25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72"/>
      <c r="L158" s="55"/>
      <c r="M158" s="72"/>
      <c r="N158" s="55"/>
      <c r="O158" s="72"/>
      <c r="P158" s="55"/>
      <c r="Q158" s="72"/>
      <c r="R158" s="55"/>
      <c r="S158" s="72"/>
      <c r="T158" s="55"/>
      <c r="U158" s="72"/>
      <c r="V158" s="55"/>
      <c r="W158" s="55"/>
      <c r="X158" s="55"/>
      <c r="Y158" s="55"/>
    </row>
    <row r="159" spans="1:25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72"/>
      <c r="L159" s="55"/>
      <c r="M159" s="72"/>
      <c r="N159" s="55"/>
      <c r="O159" s="72"/>
      <c r="P159" s="55"/>
      <c r="Q159" s="72"/>
      <c r="R159" s="55"/>
      <c r="S159" s="72"/>
      <c r="T159" s="55"/>
      <c r="U159" s="72"/>
      <c r="V159" s="55"/>
      <c r="W159" s="55"/>
      <c r="X159" s="55"/>
      <c r="Y159" s="55"/>
    </row>
    <row r="160" spans="1:25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72"/>
      <c r="L160" s="55"/>
      <c r="M160" s="72"/>
      <c r="N160" s="55"/>
      <c r="O160" s="72"/>
      <c r="P160" s="55"/>
      <c r="Q160" s="72"/>
      <c r="R160" s="55"/>
      <c r="S160" s="72"/>
      <c r="T160" s="55"/>
      <c r="U160" s="72"/>
      <c r="V160" s="55"/>
      <c r="W160" s="55"/>
      <c r="X160" s="55"/>
      <c r="Y160" s="55"/>
    </row>
    <row r="161" spans="1:25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72"/>
      <c r="L161" s="55"/>
      <c r="M161" s="72"/>
      <c r="N161" s="55"/>
      <c r="O161" s="72"/>
      <c r="P161" s="55"/>
      <c r="Q161" s="72"/>
      <c r="R161" s="55"/>
      <c r="S161" s="72"/>
      <c r="T161" s="55"/>
      <c r="U161" s="72"/>
      <c r="V161" s="55"/>
      <c r="W161" s="55"/>
      <c r="X161" s="55"/>
      <c r="Y161" s="55"/>
    </row>
    <row r="162" spans="1:25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72"/>
      <c r="L162" s="55"/>
      <c r="M162" s="72"/>
      <c r="N162" s="55"/>
      <c r="O162" s="72"/>
      <c r="P162" s="55"/>
      <c r="Q162" s="72"/>
      <c r="R162" s="55"/>
      <c r="S162" s="72"/>
      <c r="T162" s="55"/>
      <c r="U162" s="72"/>
      <c r="V162" s="55"/>
      <c r="W162" s="55"/>
      <c r="X162" s="55"/>
      <c r="Y162" s="55"/>
    </row>
    <row r="163" spans="1:25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72"/>
      <c r="L163" s="55"/>
      <c r="M163" s="72"/>
      <c r="N163" s="55"/>
      <c r="O163" s="72"/>
      <c r="P163" s="55"/>
      <c r="Q163" s="72"/>
      <c r="R163" s="55"/>
      <c r="S163" s="72"/>
      <c r="T163" s="55"/>
      <c r="U163" s="72"/>
      <c r="V163" s="55"/>
      <c r="W163" s="55"/>
      <c r="X163" s="55"/>
      <c r="Y163" s="55"/>
    </row>
    <row r="164" spans="1:25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72"/>
      <c r="L164" s="55"/>
      <c r="M164" s="72"/>
      <c r="N164" s="55"/>
      <c r="O164" s="72"/>
      <c r="P164" s="55"/>
      <c r="Q164" s="72"/>
      <c r="R164" s="55"/>
      <c r="S164" s="72"/>
      <c r="T164" s="55"/>
      <c r="U164" s="72"/>
      <c r="V164" s="55"/>
      <c r="W164" s="55"/>
      <c r="X164" s="55"/>
      <c r="Y164" s="55"/>
    </row>
    <row r="165" spans="1:25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72"/>
      <c r="L165" s="55"/>
      <c r="M165" s="72"/>
      <c r="N165" s="55"/>
      <c r="O165" s="72"/>
      <c r="P165" s="55"/>
      <c r="Q165" s="72"/>
      <c r="R165" s="55"/>
      <c r="S165" s="72"/>
      <c r="T165" s="55"/>
      <c r="U165" s="72"/>
      <c r="V165" s="55"/>
      <c r="W165" s="55"/>
      <c r="X165" s="55"/>
      <c r="Y165" s="55"/>
    </row>
    <row r="166" spans="1:25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72"/>
      <c r="L166" s="55"/>
      <c r="M166" s="72"/>
      <c r="N166" s="55"/>
      <c r="O166" s="72"/>
      <c r="P166" s="55"/>
      <c r="Q166" s="72"/>
      <c r="R166" s="55"/>
      <c r="S166" s="72"/>
      <c r="T166" s="55"/>
      <c r="U166" s="72"/>
      <c r="V166" s="55"/>
      <c r="W166" s="55"/>
      <c r="X166" s="55"/>
      <c r="Y166" s="55"/>
    </row>
    <row r="167" spans="1:25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72"/>
      <c r="L167" s="55"/>
      <c r="M167" s="72"/>
      <c r="N167" s="55"/>
      <c r="O167" s="72"/>
      <c r="P167" s="55"/>
      <c r="Q167" s="72"/>
      <c r="R167" s="55"/>
      <c r="S167" s="72"/>
      <c r="T167" s="55"/>
      <c r="U167" s="72"/>
      <c r="V167" s="55"/>
      <c r="W167" s="55"/>
      <c r="X167" s="55"/>
      <c r="Y167" s="55"/>
    </row>
    <row r="168" spans="1:25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72"/>
      <c r="L168" s="55"/>
      <c r="M168" s="72"/>
      <c r="N168" s="55"/>
      <c r="O168" s="72"/>
      <c r="P168" s="55"/>
      <c r="Q168" s="72"/>
      <c r="R168" s="55"/>
      <c r="S168" s="72"/>
      <c r="T168" s="55"/>
      <c r="U168" s="72"/>
      <c r="V168" s="55"/>
      <c r="W168" s="55"/>
      <c r="X168" s="55"/>
      <c r="Y168" s="55"/>
    </row>
    <row r="169" spans="1:25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72"/>
      <c r="L169" s="55"/>
      <c r="M169" s="72"/>
      <c r="N169" s="55"/>
      <c r="O169" s="72"/>
      <c r="P169" s="55"/>
      <c r="Q169" s="72"/>
      <c r="R169" s="55"/>
      <c r="S169" s="72"/>
      <c r="T169" s="55"/>
      <c r="U169" s="72"/>
      <c r="V169" s="55"/>
      <c r="W169" s="55"/>
      <c r="X169" s="55"/>
      <c r="Y169" s="55"/>
    </row>
    <row r="170" spans="1:25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72"/>
      <c r="L170" s="55"/>
      <c r="M170" s="72"/>
      <c r="N170" s="55"/>
      <c r="O170" s="72"/>
      <c r="P170" s="55"/>
      <c r="Q170" s="72"/>
      <c r="R170" s="55"/>
      <c r="S170" s="72"/>
      <c r="T170" s="55"/>
      <c r="U170" s="72"/>
      <c r="V170" s="55"/>
      <c r="W170" s="55"/>
      <c r="X170" s="55"/>
      <c r="Y170" s="55"/>
    </row>
    <row r="171" spans="1:25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72"/>
      <c r="L171" s="55"/>
      <c r="M171" s="72"/>
      <c r="N171" s="55"/>
      <c r="O171" s="72"/>
      <c r="P171" s="55"/>
      <c r="Q171" s="72"/>
      <c r="R171" s="55"/>
      <c r="S171" s="72"/>
      <c r="T171" s="55"/>
      <c r="U171" s="72"/>
      <c r="V171" s="55"/>
      <c r="W171" s="55"/>
      <c r="X171" s="55"/>
      <c r="Y171" s="55"/>
    </row>
    <row r="172" spans="1:25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72"/>
      <c r="L172" s="55"/>
      <c r="M172" s="72"/>
      <c r="N172" s="55"/>
      <c r="O172" s="72"/>
      <c r="P172" s="55"/>
      <c r="Q172" s="72"/>
      <c r="R172" s="55"/>
      <c r="S172" s="72"/>
      <c r="T172" s="55"/>
      <c r="U172" s="72"/>
      <c r="V172" s="55"/>
      <c r="W172" s="55"/>
      <c r="X172" s="55"/>
      <c r="Y172" s="55"/>
    </row>
    <row r="173" spans="1:25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72"/>
      <c r="L173" s="55"/>
      <c r="M173" s="72"/>
      <c r="N173" s="55"/>
      <c r="O173" s="72"/>
      <c r="P173" s="55"/>
      <c r="Q173" s="72"/>
      <c r="R173" s="55"/>
      <c r="S173" s="72"/>
      <c r="T173" s="55"/>
      <c r="U173" s="72"/>
      <c r="V173" s="55"/>
      <c r="W173" s="55"/>
      <c r="X173" s="55"/>
      <c r="Y173" s="55"/>
    </row>
    <row r="174" spans="1:25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72"/>
      <c r="L174" s="55"/>
      <c r="M174" s="72"/>
      <c r="N174" s="55"/>
      <c r="O174" s="72"/>
      <c r="P174" s="55"/>
      <c r="Q174" s="72"/>
      <c r="R174" s="55"/>
      <c r="S174" s="72"/>
      <c r="T174" s="55"/>
      <c r="U174" s="72"/>
      <c r="V174" s="55"/>
      <c r="W174" s="55"/>
      <c r="X174" s="55"/>
      <c r="Y174" s="55"/>
    </row>
    <row r="175" spans="1:25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72"/>
      <c r="L175" s="55"/>
      <c r="M175" s="72"/>
      <c r="N175" s="55"/>
      <c r="O175" s="72"/>
      <c r="P175" s="55"/>
      <c r="Q175" s="72"/>
      <c r="R175" s="55"/>
      <c r="S175" s="72"/>
      <c r="T175" s="55"/>
      <c r="U175" s="72"/>
      <c r="V175" s="55"/>
      <c r="W175" s="55"/>
      <c r="X175" s="55"/>
      <c r="Y175" s="55"/>
    </row>
    <row r="176" spans="1:25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72"/>
      <c r="L176" s="55"/>
      <c r="M176" s="72"/>
      <c r="N176" s="55"/>
      <c r="O176" s="72"/>
      <c r="P176" s="55"/>
      <c r="Q176" s="72"/>
      <c r="R176" s="55"/>
      <c r="S176" s="72"/>
      <c r="T176" s="55"/>
      <c r="U176" s="72"/>
      <c r="V176" s="55"/>
      <c r="W176" s="55"/>
      <c r="X176" s="55"/>
      <c r="Y176" s="55"/>
    </row>
    <row r="177" spans="1:25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72"/>
      <c r="L177" s="55"/>
      <c r="M177" s="72"/>
      <c r="N177" s="55"/>
      <c r="O177" s="72"/>
      <c r="P177" s="55"/>
      <c r="Q177" s="72"/>
      <c r="R177" s="55"/>
      <c r="S177" s="72"/>
      <c r="T177" s="55"/>
      <c r="U177" s="72"/>
      <c r="V177" s="55"/>
      <c r="W177" s="55"/>
      <c r="X177" s="55"/>
      <c r="Y177" s="55"/>
    </row>
    <row r="178" spans="1:25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72"/>
      <c r="L178" s="55"/>
      <c r="M178" s="72"/>
      <c r="N178" s="55"/>
      <c r="O178" s="72"/>
      <c r="P178" s="55"/>
      <c r="Q178" s="72"/>
      <c r="R178" s="55"/>
      <c r="S178" s="72"/>
      <c r="T178" s="55"/>
      <c r="U178" s="72"/>
      <c r="V178" s="55"/>
      <c r="W178" s="55"/>
      <c r="X178" s="55"/>
      <c r="Y178" s="55"/>
    </row>
    <row r="179" spans="1:25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72"/>
      <c r="L179" s="55"/>
      <c r="M179" s="72"/>
      <c r="N179" s="55"/>
      <c r="O179" s="72"/>
      <c r="P179" s="55"/>
      <c r="Q179" s="72"/>
      <c r="R179" s="55"/>
      <c r="S179" s="72"/>
      <c r="T179" s="55"/>
      <c r="U179" s="72"/>
      <c r="V179" s="55"/>
      <c r="W179" s="55"/>
      <c r="X179" s="55"/>
      <c r="Y179" s="55"/>
    </row>
    <row r="180" spans="1:25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72"/>
      <c r="L180" s="55"/>
      <c r="M180" s="72"/>
      <c r="N180" s="55"/>
      <c r="O180" s="72"/>
      <c r="P180" s="55"/>
      <c r="Q180" s="72"/>
      <c r="R180" s="55"/>
      <c r="S180" s="72"/>
      <c r="T180" s="55"/>
      <c r="U180" s="72"/>
      <c r="V180" s="55"/>
      <c r="W180" s="55"/>
      <c r="X180" s="55"/>
      <c r="Y180" s="55"/>
    </row>
    <row r="181" spans="1:25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72"/>
      <c r="L181" s="55"/>
      <c r="M181" s="72"/>
      <c r="N181" s="55"/>
      <c r="O181" s="72"/>
      <c r="P181" s="55"/>
      <c r="Q181" s="72"/>
      <c r="R181" s="55"/>
      <c r="S181" s="72"/>
      <c r="T181" s="55"/>
      <c r="U181" s="72"/>
      <c r="V181" s="55"/>
      <c r="W181" s="55"/>
      <c r="X181" s="55"/>
      <c r="Y181" s="55"/>
    </row>
    <row r="182" spans="1:25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72"/>
      <c r="L182" s="55"/>
      <c r="M182" s="72"/>
      <c r="N182" s="55"/>
      <c r="O182" s="72"/>
      <c r="P182" s="55"/>
      <c r="Q182" s="72"/>
      <c r="R182" s="55"/>
      <c r="S182" s="72"/>
      <c r="T182" s="55"/>
      <c r="U182" s="72"/>
      <c r="V182" s="55"/>
      <c r="W182" s="55"/>
      <c r="X182" s="55"/>
      <c r="Y182" s="55"/>
    </row>
    <row r="183" spans="1:25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72"/>
      <c r="L183" s="55"/>
      <c r="M183" s="72"/>
      <c r="N183" s="55"/>
      <c r="O183" s="72"/>
      <c r="P183" s="55"/>
      <c r="Q183" s="72"/>
      <c r="R183" s="55"/>
      <c r="S183" s="72"/>
      <c r="T183" s="55"/>
      <c r="U183" s="72"/>
      <c r="V183" s="55"/>
      <c r="W183" s="55"/>
      <c r="X183" s="55"/>
      <c r="Y183" s="55"/>
    </row>
    <row r="184" spans="1:25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72"/>
      <c r="L184" s="55"/>
      <c r="M184" s="72"/>
      <c r="N184" s="55"/>
      <c r="O184" s="72"/>
      <c r="P184" s="55"/>
      <c r="Q184" s="72"/>
      <c r="R184" s="55"/>
      <c r="S184" s="72"/>
      <c r="T184" s="55"/>
      <c r="U184" s="72"/>
      <c r="V184" s="55"/>
      <c r="W184" s="55"/>
      <c r="X184" s="55"/>
      <c r="Y184" s="55"/>
    </row>
    <row r="185" spans="1:25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72"/>
      <c r="L185" s="55"/>
      <c r="M185" s="72"/>
      <c r="N185" s="55"/>
      <c r="O185" s="72"/>
      <c r="P185" s="55"/>
      <c r="Q185" s="72"/>
      <c r="R185" s="55"/>
      <c r="S185" s="72"/>
      <c r="T185" s="55"/>
      <c r="U185" s="72"/>
      <c r="V185" s="55"/>
      <c r="W185" s="55"/>
      <c r="X185" s="55"/>
      <c r="Y185" s="55"/>
    </row>
    <row r="186" spans="1:25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72"/>
      <c r="L186" s="55"/>
      <c r="M186" s="72"/>
      <c r="N186" s="55"/>
      <c r="O186" s="72"/>
      <c r="P186" s="55"/>
      <c r="Q186" s="72"/>
      <c r="R186" s="55"/>
      <c r="S186" s="72"/>
      <c r="T186" s="55"/>
      <c r="U186" s="72"/>
      <c r="V186" s="55"/>
      <c r="W186" s="55"/>
      <c r="X186" s="55"/>
      <c r="Y186" s="55"/>
    </row>
    <row r="187" spans="1:25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72"/>
      <c r="L187" s="55"/>
      <c r="M187" s="72"/>
      <c r="N187" s="55"/>
      <c r="O187" s="72"/>
      <c r="P187" s="55"/>
      <c r="Q187" s="72"/>
      <c r="R187" s="55"/>
      <c r="S187" s="72"/>
      <c r="T187" s="55"/>
      <c r="U187" s="72"/>
      <c r="V187" s="55"/>
      <c r="W187" s="55"/>
      <c r="X187" s="55"/>
      <c r="Y187" s="55"/>
    </row>
    <row r="188" spans="1:25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72"/>
      <c r="L188" s="55"/>
      <c r="M188" s="72"/>
      <c r="N188" s="55"/>
      <c r="O188" s="72"/>
      <c r="P188" s="55"/>
      <c r="Q188" s="72"/>
      <c r="R188" s="55"/>
      <c r="S188" s="72"/>
      <c r="T188" s="55"/>
      <c r="U188" s="72"/>
      <c r="V188" s="55"/>
      <c r="W188" s="55"/>
      <c r="X188" s="55"/>
      <c r="Y188" s="55"/>
    </row>
    <row r="189" spans="1:25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72"/>
      <c r="L189" s="55"/>
      <c r="M189" s="72"/>
      <c r="N189" s="55"/>
      <c r="O189" s="72"/>
      <c r="P189" s="55"/>
      <c r="Q189" s="72"/>
      <c r="R189" s="55"/>
      <c r="S189" s="72"/>
      <c r="T189" s="55"/>
      <c r="U189" s="72"/>
      <c r="V189" s="55"/>
      <c r="W189" s="55"/>
      <c r="X189" s="55"/>
      <c r="Y189" s="55"/>
    </row>
    <row r="190" spans="1:25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72"/>
      <c r="L190" s="55"/>
      <c r="M190" s="72"/>
      <c r="N190" s="55"/>
      <c r="O190" s="72"/>
      <c r="P190" s="55"/>
      <c r="Q190" s="72"/>
      <c r="R190" s="55"/>
      <c r="S190" s="72"/>
      <c r="T190" s="55"/>
      <c r="U190" s="72"/>
      <c r="V190" s="55"/>
      <c r="W190" s="55"/>
      <c r="X190" s="55"/>
      <c r="Y190" s="55"/>
    </row>
    <row r="191" spans="1:25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72"/>
      <c r="L191" s="55"/>
      <c r="M191" s="72"/>
      <c r="N191" s="55"/>
      <c r="O191" s="72"/>
      <c r="P191" s="55"/>
      <c r="Q191" s="72"/>
      <c r="R191" s="55"/>
      <c r="S191" s="72"/>
      <c r="T191" s="55"/>
      <c r="U191" s="72"/>
      <c r="V191" s="55"/>
      <c r="W191" s="55"/>
      <c r="X191" s="55"/>
      <c r="Y191" s="55"/>
    </row>
    <row r="192" spans="1:25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72"/>
      <c r="L192" s="55"/>
      <c r="M192" s="72"/>
      <c r="N192" s="55"/>
      <c r="O192" s="72"/>
      <c r="P192" s="55"/>
      <c r="Q192" s="72"/>
      <c r="R192" s="55"/>
      <c r="S192" s="72"/>
      <c r="T192" s="55"/>
      <c r="U192" s="72"/>
      <c r="V192" s="55"/>
      <c r="W192" s="55"/>
      <c r="X192" s="55"/>
      <c r="Y192" s="55"/>
    </row>
    <row r="193" spans="1:25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72"/>
      <c r="L193" s="55"/>
      <c r="M193" s="72"/>
      <c r="N193" s="55"/>
      <c r="O193" s="72"/>
      <c r="P193" s="55"/>
      <c r="Q193" s="72"/>
      <c r="R193" s="55"/>
      <c r="S193" s="72"/>
      <c r="T193" s="55"/>
      <c r="U193" s="72"/>
      <c r="V193" s="55"/>
      <c r="W193" s="55"/>
      <c r="X193" s="55"/>
      <c r="Y193" s="55"/>
    </row>
    <row r="194" spans="1:25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72"/>
      <c r="L194" s="55"/>
      <c r="M194" s="72"/>
      <c r="N194" s="55"/>
      <c r="O194" s="72"/>
      <c r="P194" s="55"/>
      <c r="Q194" s="72"/>
      <c r="R194" s="55"/>
      <c r="S194" s="72"/>
      <c r="T194" s="55"/>
      <c r="U194" s="72"/>
      <c r="V194" s="55"/>
      <c r="W194" s="55"/>
      <c r="X194" s="55"/>
      <c r="Y194" s="55"/>
    </row>
    <row r="195" spans="1:25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72"/>
      <c r="L195" s="55"/>
      <c r="M195" s="72"/>
      <c r="N195" s="55"/>
      <c r="O195" s="72"/>
      <c r="P195" s="55"/>
      <c r="Q195" s="72"/>
      <c r="R195" s="55"/>
      <c r="S195" s="72"/>
      <c r="T195" s="55"/>
      <c r="U195" s="72"/>
      <c r="V195" s="55"/>
      <c r="W195" s="55"/>
      <c r="X195" s="55"/>
      <c r="Y195" s="55"/>
    </row>
    <row r="196" spans="1:25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72"/>
      <c r="L196" s="55"/>
      <c r="M196" s="72"/>
      <c r="N196" s="55"/>
      <c r="O196" s="72"/>
      <c r="P196" s="55"/>
      <c r="Q196" s="72"/>
      <c r="R196" s="55"/>
      <c r="S196" s="72"/>
      <c r="T196" s="55"/>
      <c r="U196" s="72"/>
      <c r="V196" s="55"/>
      <c r="W196" s="55"/>
      <c r="X196" s="55"/>
      <c r="Y196" s="55"/>
    </row>
    <row r="197" spans="1:25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72"/>
      <c r="L197" s="55"/>
      <c r="M197" s="72"/>
      <c r="N197" s="55"/>
      <c r="O197" s="72"/>
      <c r="P197" s="55"/>
      <c r="Q197" s="72"/>
      <c r="R197" s="55"/>
      <c r="S197" s="72"/>
      <c r="T197" s="55"/>
      <c r="U197" s="72"/>
      <c r="V197" s="55"/>
      <c r="W197" s="55"/>
      <c r="X197" s="55"/>
      <c r="Y197" s="55"/>
    </row>
    <row r="198" spans="1:25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72"/>
      <c r="L198" s="55"/>
      <c r="M198" s="72"/>
      <c r="N198" s="55"/>
      <c r="O198" s="72"/>
      <c r="P198" s="55"/>
      <c r="Q198" s="72"/>
      <c r="R198" s="55"/>
      <c r="S198" s="72"/>
      <c r="T198" s="55"/>
      <c r="U198" s="72"/>
      <c r="V198" s="55"/>
      <c r="W198" s="55"/>
      <c r="X198" s="55"/>
      <c r="Y198" s="55"/>
    </row>
    <row r="199" spans="1:25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72"/>
      <c r="L199" s="55"/>
      <c r="M199" s="72"/>
      <c r="N199" s="55"/>
      <c r="O199" s="72"/>
      <c r="P199" s="55"/>
      <c r="Q199" s="72"/>
      <c r="R199" s="55"/>
      <c r="S199" s="72"/>
      <c r="T199" s="55"/>
      <c r="U199" s="72"/>
      <c r="V199" s="55"/>
      <c r="W199" s="55"/>
      <c r="X199" s="55"/>
      <c r="Y199" s="55"/>
    </row>
    <row r="200" spans="1:25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72"/>
      <c r="L200" s="55"/>
      <c r="M200" s="72"/>
      <c r="N200" s="55"/>
      <c r="O200" s="72"/>
      <c r="P200" s="55"/>
      <c r="Q200" s="72"/>
      <c r="R200" s="55"/>
      <c r="S200" s="72"/>
      <c r="T200" s="55"/>
      <c r="U200" s="72"/>
      <c r="V200" s="55"/>
      <c r="W200" s="55"/>
      <c r="X200" s="55"/>
      <c r="Y200" s="55"/>
    </row>
    <row r="201" spans="1:25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72"/>
      <c r="L201" s="55"/>
      <c r="M201" s="72"/>
      <c r="N201" s="55"/>
      <c r="O201" s="72"/>
      <c r="P201" s="55"/>
      <c r="Q201" s="72"/>
      <c r="R201" s="55"/>
      <c r="S201" s="72"/>
      <c r="T201" s="55"/>
      <c r="U201" s="72"/>
      <c r="V201" s="55"/>
      <c r="W201" s="55"/>
      <c r="X201" s="55"/>
      <c r="Y201" s="55"/>
    </row>
    <row r="202" spans="1:25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72"/>
      <c r="L202" s="55"/>
      <c r="M202" s="72"/>
      <c r="N202" s="55"/>
      <c r="O202" s="72"/>
      <c r="P202" s="55"/>
      <c r="Q202" s="72"/>
      <c r="R202" s="55"/>
      <c r="S202" s="72"/>
      <c r="T202" s="55"/>
      <c r="U202" s="72"/>
      <c r="V202" s="55"/>
      <c r="W202" s="55"/>
      <c r="X202" s="55"/>
      <c r="Y202" s="55"/>
    </row>
    <row r="203" spans="1:25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72"/>
      <c r="L203" s="55"/>
      <c r="M203" s="72"/>
      <c r="N203" s="55"/>
      <c r="O203" s="72"/>
      <c r="P203" s="55"/>
      <c r="Q203" s="72"/>
      <c r="R203" s="55"/>
      <c r="S203" s="72"/>
      <c r="T203" s="55"/>
      <c r="U203" s="72"/>
      <c r="V203" s="55"/>
      <c r="W203" s="55"/>
      <c r="X203" s="55"/>
      <c r="Y203" s="55"/>
    </row>
    <row r="204" spans="1:25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72"/>
      <c r="L204" s="55"/>
      <c r="M204" s="72"/>
      <c r="N204" s="55"/>
      <c r="O204" s="72"/>
      <c r="P204" s="55"/>
      <c r="Q204" s="72"/>
      <c r="R204" s="55"/>
      <c r="S204" s="72"/>
      <c r="T204" s="55"/>
      <c r="U204" s="72"/>
      <c r="V204" s="55"/>
      <c r="W204" s="55"/>
      <c r="X204" s="55"/>
      <c r="Y204" s="55"/>
    </row>
    <row r="205" spans="1:25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72"/>
      <c r="L205" s="55"/>
      <c r="M205" s="72"/>
      <c r="N205" s="55"/>
      <c r="O205" s="72"/>
      <c r="P205" s="55"/>
      <c r="Q205" s="72"/>
      <c r="R205" s="55"/>
      <c r="S205" s="72"/>
      <c r="T205" s="55"/>
      <c r="U205" s="72"/>
      <c r="V205" s="55"/>
      <c r="W205" s="55"/>
      <c r="X205" s="55"/>
      <c r="Y205" s="55"/>
    </row>
    <row r="206" spans="1:25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72"/>
      <c r="L206" s="55"/>
      <c r="M206" s="72"/>
      <c r="N206" s="55"/>
      <c r="O206" s="72"/>
      <c r="P206" s="55"/>
      <c r="Q206" s="72"/>
      <c r="R206" s="55"/>
      <c r="S206" s="72"/>
      <c r="T206" s="55"/>
      <c r="U206" s="72"/>
      <c r="V206" s="55"/>
      <c r="W206" s="55"/>
      <c r="X206" s="55"/>
      <c r="Y206" s="55"/>
    </row>
    <row r="207" spans="1:25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72"/>
      <c r="L207" s="55"/>
      <c r="M207" s="72"/>
      <c r="N207" s="55"/>
      <c r="O207" s="72"/>
      <c r="P207" s="55"/>
      <c r="Q207" s="72"/>
      <c r="R207" s="55"/>
      <c r="S207" s="72"/>
      <c r="T207" s="55"/>
      <c r="U207" s="72"/>
      <c r="V207" s="55"/>
      <c r="W207" s="55"/>
      <c r="X207" s="55"/>
      <c r="Y207" s="55"/>
    </row>
    <row r="208" spans="1:25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72"/>
      <c r="L208" s="55"/>
      <c r="M208" s="72"/>
      <c r="N208" s="55"/>
      <c r="O208" s="72"/>
      <c r="P208" s="55"/>
      <c r="Q208" s="72"/>
      <c r="R208" s="55"/>
      <c r="S208" s="72"/>
      <c r="T208" s="55"/>
      <c r="U208" s="72"/>
      <c r="V208" s="55"/>
      <c r="W208" s="55"/>
      <c r="X208" s="55"/>
      <c r="Y208" s="55"/>
    </row>
    <row r="209" spans="1:25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72"/>
      <c r="L209" s="55"/>
      <c r="M209" s="72"/>
      <c r="N209" s="55"/>
      <c r="O209" s="72"/>
      <c r="P209" s="55"/>
      <c r="Q209" s="72"/>
      <c r="R209" s="55"/>
      <c r="S209" s="72"/>
      <c r="T209" s="55"/>
      <c r="U209" s="72"/>
      <c r="V209" s="55"/>
      <c r="W209" s="55"/>
      <c r="X209" s="55"/>
      <c r="Y209" s="55"/>
    </row>
    <row r="210" spans="1:25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72"/>
      <c r="L210" s="55"/>
      <c r="M210" s="72"/>
      <c r="N210" s="55"/>
      <c r="O210" s="72"/>
      <c r="P210" s="55"/>
      <c r="Q210" s="72"/>
      <c r="R210" s="55"/>
      <c r="S210" s="72"/>
      <c r="T210" s="55"/>
      <c r="U210" s="72"/>
      <c r="V210" s="55"/>
      <c r="W210" s="55"/>
      <c r="X210" s="55"/>
      <c r="Y210" s="55"/>
    </row>
    <row r="211" spans="1:25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72"/>
      <c r="L211" s="55"/>
      <c r="M211" s="72"/>
      <c r="N211" s="55"/>
      <c r="O211" s="72"/>
      <c r="P211" s="55"/>
      <c r="Q211" s="72"/>
      <c r="R211" s="55"/>
      <c r="S211" s="72"/>
      <c r="T211" s="55"/>
      <c r="U211" s="72"/>
      <c r="V211" s="55"/>
      <c r="W211" s="55"/>
      <c r="X211" s="55"/>
      <c r="Y211" s="55"/>
    </row>
    <row r="212" spans="1:25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72"/>
      <c r="L212" s="55"/>
      <c r="M212" s="72"/>
      <c r="N212" s="55"/>
      <c r="O212" s="72"/>
      <c r="P212" s="55"/>
      <c r="Q212" s="72"/>
      <c r="R212" s="55"/>
      <c r="S212" s="72"/>
      <c r="T212" s="55"/>
      <c r="U212" s="72"/>
      <c r="V212" s="55"/>
      <c r="W212" s="55"/>
      <c r="X212" s="55"/>
      <c r="Y212" s="55"/>
    </row>
    <row r="213" spans="1:25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72"/>
      <c r="L213" s="55"/>
      <c r="M213" s="72"/>
      <c r="N213" s="55"/>
      <c r="O213" s="72"/>
      <c r="P213" s="55"/>
      <c r="Q213" s="72"/>
      <c r="R213" s="55"/>
      <c r="S213" s="72"/>
      <c r="T213" s="55"/>
      <c r="U213" s="72"/>
      <c r="V213" s="55"/>
      <c r="W213" s="55"/>
      <c r="X213" s="55"/>
      <c r="Y213" s="55"/>
    </row>
    <row r="214" spans="1:25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72"/>
      <c r="L214" s="55"/>
      <c r="M214" s="72"/>
      <c r="N214" s="55"/>
      <c r="O214" s="72"/>
      <c r="P214" s="55"/>
      <c r="Q214" s="72"/>
      <c r="R214" s="55"/>
      <c r="S214" s="72"/>
      <c r="T214" s="55"/>
      <c r="U214" s="72"/>
      <c r="V214" s="55"/>
      <c r="W214" s="55"/>
      <c r="X214" s="55"/>
      <c r="Y214" s="55"/>
    </row>
    <row r="215" spans="1:25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72"/>
      <c r="L215" s="55"/>
      <c r="M215" s="72"/>
      <c r="N215" s="55"/>
      <c r="O215" s="72"/>
      <c r="P215" s="55"/>
      <c r="Q215" s="72"/>
      <c r="R215" s="55"/>
      <c r="S215" s="72"/>
      <c r="T215" s="55"/>
      <c r="U215" s="72"/>
      <c r="V215" s="55"/>
      <c r="W215" s="55"/>
      <c r="X215" s="55"/>
      <c r="Y215" s="55"/>
    </row>
    <row r="216" spans="1:25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72"/>
      <c r="L216" s="55"/>
      <c r="M216" s="72"/>
      <c r="N216" s="55"/>
      <c r="O216" s="72"/>
      <c r="P216" s="55"/>
      <c r="Q216" s="72"/>
      <c r="R216" s="55"/>
      <c r="S216" s="72"/>
      <c r="T216" s="55"/>
      <c r="U216" s="72"/>
      <c r="V216" s="55"/>
      <c r="W216" s="55"/>
      <c r="X216" s="55"/>
      <c r="Y216" s="55"/>
    </row>
    <row r="217" spans="1:25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72"/>
      <c r="L217" s="55"/>
      <c r="M217" s="72"/>
      <c r="N217" s="55"/>
      <c r="O217" s="72"/>
      <c r="P217" s="55"/>
      <c r="Q217" s="72"/>
      <c r="R217" s="55"/>
      <c r="S217" s="72"/>
      <c r="T217" s="55"/>
      <c r="U217" s="72"/>
      <c r="V217" s="55"/>
      <c r="W217" s="55"/>
      <c r="X217" s="55"/>
      <c r="Y217" s="55"/>
    </row>
    <row r="218" spans="1:25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72"/>
      <c r="L218" s="55"/>
      <c r="M218" s="72"/>
      <c r="N218" s="55"/>
      <c r="O218" s="72"/>
      <c r="P218" s="55"/>
      <c r="Q218" s="72"/>
      <c r="R218" s="55"/>
      <c r="S218" s="72"/>
      <c r="T218" s="55"/>
      <c r="U218" s="72"/>
      <c r="V218" s="55"/>
      <c r="W218" s="55"/>
      <c r="X218" s="55"/>
      <c r="Y218" s="55"/>
    </row>
    <row r="219" spans="1:25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72"/>
      <c r="L219" s="55"/>
      <c r="M219" s="72"/>
      <c r="N219" s="55"/>
      <c r="O219" s="72"/>
      <c r="P219" s="55"/>
      <c r="Q219" s="72"/>
      <c r="R219" s="55"/>
      <c r="S219" s="72"/>
      <c r="T219" s="55"/>
      <c r="U219" s="72"/>
      <c r="V219" s="55"/>
      <c r="W219" s="55"/>
      <c r="X219" s="55"/>
      <c r="Y219" s="55"/>
    </row>
    <row r="220" spans="1:25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72"/>
      <c r="L220" s="55"/>
      <c r="M220" s="72"/>
      <c r="N220" s="55"/>
      <c r="O220" s="72"/>
      <c r="P220" s="55"/>
      <c r="Q220" s="72"/>
      <c r="R220" s="55"/>
      <c r="S220" s="72"/>
      <c r="T220" s="55"/>
      <c r="U220" s="72"/>
      <c r="V220" s="55"/>
      <c r="W220" s="55"/>
      <c r="X220" s="55"/>
      <c r="Y220" s="55"/>
    </row>
    <row r="221" spans="1:25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72"/>
      <c r="L221" s="55"/>
      <c r="M221" s="72"/>
      <c r="N221" s="55"/>
      <c r="O221" s="72"/>
      <c r="P221" s="55"/>
      <c r="Q221" s="72"/>
      <c r="R221" s="55"/>
      <c r="S221" s="72"/>
      <c r="T221" s="55"/>
      <c r="U221" s="72"/>
      <c r="V221" s="55"/>
      <c r="W221" s="55"/>
      <c r="X221" s="55"/>
      <c r="Y221" s="55"/>
    </row>
    <row r="222" spans="1:25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72"/>
      <c r="L222" s="55"/>
      <c r="M222" s="72"/>
      <c r="N222" s="55"/>
      <c r="O222" s="72"/>
      <c r="P222" s="55"/>
      <c r="Q222" s="72"/>
      <c r="R222" s="55"/>
      <c r="S222" s="72"/>
      <c r="T222" s="55"/>
      <c r="U222" s="72"/>
      <c r="V222" s="55"/>
      <c r="W222" s="55"/>
      <c r="X222" s="55"/>
      <c r="Y222" s="55"/>
    </row>
    <row r="223" spans="1:25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72"/>
      <c r="L223" s="55"/>
      <c r="M223" s="72"/>
      <c r="N223" s="55"/>
      <c r="O223" s="72"/>
      <c r="P223" s="55"/>
      <c r="Q223" s="72"/>
      <c r="R223" s="55"/>
      <c r="S223" s="72"/>
      <c r="T223" s="55"/>
      <c r="U223" s="72"/>
      <c r="V223" s="55"/>
      <c r="W223" s="55"/>
      <c r="X223" s="55"/>
      <c r="Y223" s="55"/>
    </row>
    <row r="224" spans="1:25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72"/>
      <c r="L224" s="55"/>
      <c r="M224" s="72"/>
      <c r="N224" s="55"/>
      <c r="O224" s="72"/>
      <c r="P224" s="55"/>
      <c r="Q224" s="72"/>
      <c r="R224" s="55"/>
      <c r="S224" s="72"/>
      <c r="T224" s="55"/>
      <c r="U224" s="72"/>
      <c r="V224" s="55"/>
      <c r="W224" s="55"/>
      <c r="X224" s="55"/>
      <c r="Y224" s="55"/>
    </row>
    <row r="225" spans="1:25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72"/>
      <c r="L225" s="55"/>
      <c r="M225" s="72"/>
      <c r="N225" s="55"/>
      <c r="O225" s="72"/>
      <c r="P225" s="55"/>
      <c r="Q225" s="72"/>
      <c r="R225" s="55"/>
      <c r="S225" s="72"/>
      <c r="T225" s="55"/>
      <c r="U225" s="72"/>
      <c r="V225" s="55"/>
      <c r="W225" s="55"/>
      <c r="X225" s="55"/>
      <c r="Y225" s="55"/>
    </row>
    <row r="226" spans="1:25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72"/>
      <c r="L226" s="55"/>
      <c r="M226" s="72"/>
      <c r="N226" s="55"/>
      <c r="O226" s="72"/>
      <c r="P226" s="55"/>
      <c r="Q226" s="72"/>
      <c r="R226" s="55"/>
      <c r="S226" s="72"/>
      <c r="T226" s="55"/>
      <c r="U226" s="72"/>
      <c r="V226" s="55"/>
      <c r="W226" s="55"/>
      <c r="X226" s="55"/>
      <c r="Y226" s="55"/>
    </row>
    <row r="227" spans="1:25" x14ac:dyDescent="0.2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72"/>
      <c r="L227" s="55"/>
      <c r="M227" s="72"/>
      <c r="N227" s="55"/>
      <c r="O227" s="72"/>
      <c r="P227" s="55"/>
      <c r="Q227" s="72"/>
      <c r="R227" s="55"/>
      <c r="S227" s="72"/>
      <c r="T227" s="55"/>
      <c r="U227" s="72"/>
      <c r="V227" s="55"/>
      <c r="W227" s="55"/>
      <c r="X227" s="55"/>
      <c r="Y227" s="55"/>
    </row>
    <row r="228" spans="1:25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72"/>
      <c r="L228" s="55"/>
      <c r="M228" s="72"/>
      <c r="N228" s="55"/>
      <c r="O228" s="72"/>
      <c r="P228" s="55"/>
      <c r="Q228" s="72"/>
      <c r="R228" s="55"/>
      <c r="S228" s="72"/>
      <c r="T228" s="55"/>
      <c r="U228" s="72"/>
      <c r="V228" s="55"/>
      <c r="W228" s="55"/>
      <c r="X228" s="55"/>
      <c r="Y228" s="55"/>
    </row>
    <row r="229" spans="1:25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72"/>
      <c r="L229" s="55"/>
      <c r="M229" s="72"/>
      <c r="N229" s="55"/>
      <c r="O229" s="72"/>
      <c r="P229" s="55"/>
      <c r="Q229" s="72"/>
      <c r="R229" s="55"/>
      <c r="S229" s="72"/>
      <c r="T229" s="55"/>
      <c r="U229" s="72"/>
      <c r="V229" s="55"/>
      <c r="W229" s="55"/>
      <c r="X229" s="55"/>
      <c r="Y229" s="55"/>
    </row>
    <row r="230" spans="1:25" x14ac:dyDescent="0.2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72"/>
      <c r="L230" s="55"/>
      <c r="M230" s="72"/>
      <c r="N230" s="55"/>
      <c r="O230" s="72"/>
      <c r="P230" s="55"/>
      <c r="Q230" s="72"/>
      <c r="R230" s="55"/>
      <c r="S230" s="72"/>
      <c r="T230" s="55"/>
      <c r="U230" s="72"/>
      <c r="V230" s="55"/>
      <c r="W230" s="55"/>
      <c r="X230" s="55"/>
      <c r="Y230" s="55"/>
    </row>
    <row r="231" spans="1:25" x14ac:dyDescent="0.2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72"/>
      <c r="L231" s="55"/>
      <c r="M231" s="72"/>
      <c r="N231" s="55"/>
      <c r="O231" s="72"/>
      <c r="P231" s="55"/>
      <c r="Q231" s="72"/>
      <c r="R231" s="55"/>
      <c r="S231" s="72"/>
      <c r="T231" s="55"/>
      <c r="U231" s="72"/>
      <c r="V231" s="55"/>
      <c r="W231" s="55"/>
      <c r="X231" s="55"/>
      <c r="Y231" s="55"/>
    </row>
    <row r="232" spans="1:25" x14ac:dyDescent="0.2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72"/>
      <c r="L232" s="55"/>
      <c r="M232" s="72"/>
      <c r="N232" s="55"/>
      <c r="O232" s="72"/>
      <c r="P232" s="55"/>
      <c r="Q232" s="72"/>
      <c r="R232" s="55"/>
      <c r="S232" s="72"/>
      <c r="T232" s="55"/>
      <c r="U232" s="72"/>
      <c r="V232" s="55"/>
      <c r="W232" s="55"/>
      <c r="X232" s="55"/>
      <c r="Y232" s="55"/>
    </row>
    <row r="233" spans="1:25" x14ac:dyDescent="0.2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72"/>
      <c r="L233" s="55"/>
      <c r="M233" s="72"/>
      <c r="N233" s="55"/>
      <c r="O233" s="72"/>
      <c r="P233" s="55"/>
      <c r="Q233" s="72"/>
      <c r="R233" s="55"/>
      <c r="S233" s="72"/>
      <c r="T233" s="55"/>
      <c r="U233" s="72"/>
      <c r="V233" s="55"/>
      <c r="W233" s="55"/>
      <c r="X233" s="55"/>
      <c r="Y233" s="55"/>
    </row>
    <row r="234" spans="1:25" x14ac:dyDescent="0.2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72"/>
      <c r="L234" s="55"/>
      <c r="M234" s="72"/>
      <c r="N234" s="55"/>
      <c r="O234" s="72"/>
      <c r="P234" s="55"/>
      <c r="Q234" s="72"/>
      <c r="R234" s="55"/>
      <c r="S234" s="72"/>
      <c r="T234" s="55"/>
      <c r="U234" s="72"/>
      <c r="V234" s="55"/>
      <c r="W234" s="55"/>
      <c r="X234" s="55"/>
      <c r="Y234" s="55"/>
    </row>
    <row r="235" spans="1:25" x14ac:dyDescent="0.2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72"/>
      <c r="L235" s="55"/>
      <c r="M235" s="72"/>
      <c r="N235" s="55"/>
      <c r="O235" s="72"/>
      <c r="P235" s="55"/>
      <c r="Q235" s="72"/>
      <c r="R235" s="55"/>
      <c r="S235" s="72"/>
      <c r="T235" s="55"/>
      <c r="U235" s="72"/>
      <c r="V235" s="55"/>
      <c r="W235" s="55"/>
      <c r="X235" s="55"/>
      <c r="Y235" s="55"/>
    </row>
    <row r="236" spans="1:25" x14ac:dyDescent="0.2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72"/>
      <c r="L236" s="55"/>
      <c r="M236" s="72"/>
      <c r="N236" s="55"/>
      <c r="O236" s="72"/>
      <c r="P236" s="55"/>
      <c r="Q236" s="72"/>
      <c r="R236" s="55"/>
      <c r="S236" s="72"/>
      <c r="T236" s="55"/>
      <c r="U236" s="72"/>
      <c r="V236" s="55"/>
      <c r="W236" s="55"/>
      <c r="X236" s="55"/>
      <c r="Y236" s="55"/>
    </row>
    <row r="237" spans="1:25" x14ac:dyDescent="0.2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72"/>
      <c r="L237" s="55"/>
      <c r="M237" s="72"/>
      <c r="N237" s="55"/>
      <c r="O237" s="72"/>
      <c r="P237" s="55"/>
      <c r="Q237" s="72"/>
      <c r="R237" s="55"/>
      <c r="S237" s="72"/>
      <c r="T237" s="55"/>
      <c r="U237" s="72"/>
      <c r="V237" s="55"/>
      <c r="W237" s="55"/>
      <c r="X237" s="55"/>
      <c r="Y237" s="55"/>
    </row>
    <row r="238" spans="1:25" x14ac:dyDescent="0.2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72"/>
      <c r="L238" s="55"/>
      <c r="M238" s="72"/>
      <c r="N238" s="55"/>
      <c r="O238" s="72"/>
      <c r="P238" s="55"/>
      <c r="Q238" s="72"/>
      <c r="R238" s="55"/>
      <c r="S238" s="72"/>
      <c r="T238" s="55"/>
      <c r="U238" s="72"/>
      <c r="V238" s="55"/>
      <c r="W238" s="55"/>
      <c r="X238" s="55"/>
      <c r="Y238" s="55"/>
    </row>
    <row r="239" spans="1:25" x14ac:dyDescent="0.2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72"/>
      <c r="L239" s="55"/>
      <c r="M239" s="72"/>
      <c r="N239" s="55"/>
      <c r="O239" s="72"/>
      <c r="P239" s="55"/>
      <c r="Q239" s="72"/>
      <c r="R239" s="55"/>
      <c r="S239" s="72"/>
      <c r="T239" s="55"/>
      <c r="U239" s="72"/>
      <c r="V239" s="55"/>
      <c r="W239" s="55"/>
      <c r="X239" s="55"/>
      <c r="Y239" s="55"/>
    </row>
    <row r="240" spans="1:25" x14ac:dyDescent="0.2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72"/>
      <c r="L240" s="55"/>
      <c r="M240" s="72"/>
      <c r="N240" s="55"/>
      <c r="O240" s="72"/>
      <c r="P240" s="55"/>
      <c r="Q240" s="72"/>
      <c r="R240" s="55"/>
      <c r="S240" s="72"/>
      <c r="T240" s="55"/>
      <c r="U240" s="72"/>
      <c r="V240" s="55"/>
      <c r="W240" s="55"/>
      <c r="X240" s="55"/>
      <c r="Y240" s="55"/>
    </row>
    <row r="241" spans="1:25" x14ac:dyDescent="0.2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72"/>
      <c r="L241" s="55"/>
      <c r="M241" s="72"/>
      <c r="N241" s="55"/>
      <c r="O241" s="72"/>
      <c r="P241" s="55"/>
      <c r="Q241" s="72"/>
      <c r="R241" s="55"/>
      <c r="S241" s="72"/>
      <c r="T241" s="55"/>
      <c r="U241" s="72"/>
      <c r="V241" s="55"/>
      <c r="W241" s="55"/>
      <c r="X241" s="55"/>
      <c r="Y241" s="55"/>
    </row>
    <row r="242" spans="1:25" x14ac:dyDescent="0.2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72"/>
      <c r="L242" s="55"/>
      <c r="M242" s="72"/>
      <c r="N242" s="55"/>
      <c r="O242" s="72"/>
      <c r="P242" s="55"/>
      <c r="Q242" s="72"/>
      <c r="R242" s="55"/>
      <c r="S242" s="72"/>
      <c r="T242" s="55"/>
      <c r="U242" s="72"/>
      <c r="V242" s="55"/>
      <c r="W242" s="55"/>
      <c r="X242" s="55"/>
      <c r="Y242" s="55"/>
    </row>
    <row r="243" spans="1:25" x14ac:dyDescent="0.2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72"/>
      <c r="L243" s="55"/>
      <c r="M243" s="72"/>
      <c r="N243" s="55"/>
      <c r="O243" s="72"/>
      <c r="P243" s="55"/>
      <c r="Q243" s="72"/>
      <c r="R243" s="55"/>
      <c r="S243" s="72"/>
      <c r="T243" s="55"/>
      <c r="U243" s="72"/>
      <c r="V243" s="55"/>
      <c r="W243" s="55"/>
      <c r="X243" s="55"/>
      <c r="Y243" s="55"/>
    </row>
    <row r="244" spans="1:25" x14ac:dyDescent="0.2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72"/>
      <c r="L244" s="55"/>
      <c r="M244" s="72"/>
      <c r="N244" s="55"/>
      <c r="O244" s="72"/>
      <c r="P244" s="55"/>
      <c r="Q244" s="72"/>
      <c r="R244" s="55"/>
      <c r="S244" s="72"/>
      <c r="T244" s="55"/>
      <c r="U244" s="72"/>
      <c r="V244" s="55"/>
      <c r="W244" s="55"/>
      <c r="X244" s="55"/>
      <c r="Y244" s="55"/>
    </row>
    <row r="245" spans="1:25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72"/>
      <c r="L245" s="55"/>
      <c r="M245" s="72"/>
      <c r="N245" s="55"/>
      <c r="O245" s="72"/>
      <c r="P245" s="55"/>
      <c r="Q245" s="72"/>
      <c r="R245" s="55"/>
      <c r="S245" s="72"/>
      <c r="T245" s="55"/>
      <c r="U245" s="72"/>
      <c r="V245" s="55"/>
      <c r="W245" s="55"/>
      <c r="X245" s="55"/>
      <c r="Y245" s="55"/>
    </row>
    <row r="246" spans="1:25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72"/>
      <c r="L246" s="55"/>
      <c r="M246" s="72"/>
      <c r="N246" s="55"/>
      <c r="O246" s="72"/>
      <c r="P246" s="55"/>
      <c r="Q246" s="72"/>
      <c r="R246" s="55"/>
      <c r="S246" s="72"/>
      <c r="T246" s="55"/>
      <c r="U246" s="72"/>
      <c r="V246" s="55"/>
      <c r="W246" s="55"/>
      <c r="X246" s="55"/>
      <c r="Y246" s="55"/>
    </row>
    <row r="247" spans="1:25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72"/>
      <c r="L247" s="55"/>
      <c r="M247" s="72"/>
      <c r="N247" s="55"/>
      <c r="O247" s="72"/>
      <c r="P247" s="55"/>
      <c r="Q247" s="72"/>
      <c r="R247" s="55"/>
      <c r="S247" s="72"/>
      <c r="T247" s="55"/>
      <c r="U247" s="72"/>
      <c r="V247" s="55"/>
      <c r="W247" s="55"/>
      <c r="X247" s="55"/>
      <c r="Y247" s="55"/>
    </row>
    <row r="248" spans="1:25" x14ac:dyDescent="0.2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72"/>
      <c r="L248" s="55"/>
      <c r="M248" s="72"/>
      <c r="N248" s="55"/>
      <c r="O248" s="72"/>
      <c r="P248" s="55"/>
      <c r="Q248" s="72"/>
      <c r="R248" s="55"/>
      <c r="S248" s="72"/>
      <c r="T248" s="55"/>
      <c r="U248" s="72"/>
      <c r="V248" s="55"/>
      <c r="W248" s="55"/>
      <c r="X248" s="55"/>
      <c r="Y248" s="55"/>
    </row>
    <row r="249" spans="1:25" x14ac:dyDescent="0.2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72"/>
      <c r="L249" s="55"/>
      <c r="M249" s="72"/>
      <c r="N249" s="55"/>
      <c r="O249" s="72"/>
      <c r="P249" s="55"/>
      <c r="Q249" s="72"/>
      <c r="R249" s="55"/>
      <c r="S249" s="72"/>
      <c r="T249" s="55"/>
      <c r="U249" s="72"/>
      <c r="V249" s="55"/>
      <c r="W249" s="55"/>
      <c r="X249" s="55"/>
      <c r="Y249" s="55"/>
    </row>
    <row r="250" spans="1:25" x14ac:dyDescent="0.2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72"/>
      <c r="L250" s="55"/>
      <c r="M250" s="72"/>
      <c r="N250" s="55"/>
      <c r="O250" s="72"/>
      <c r="P250" s="55"/>
      <c r="Q250" s="72"/>
      <c r="R250" s="55"/>
      <c r="S250" s="72"/>
      <c r="T250" s="55"/>
      <c r="U250" s="72"/>
      <c r="V250" s="55"/>
      <c r="W250" s="55"/>
      <c r="X250" s="55"/>
      <c r="Y250" s="55"/>
    </row>
    <row r="251" spans="1:25" x14ac:dyDescent="0.2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72"/>
      <c r="L251" s="55"/>
      <c r="M251" s="72"/>
      <c r="N251" s="55"/>
      <c r="O251" s="72"/>
      <c r="P251" s="55"/>
      <c r="Q251" s="72"/>
      <c r="R251" s="55"/>
      <c r="S251" s="72"/>
      <c r="T251" s="55"/>
      <c r="U251" s="72"/>
      <c r="V251" s="55"/>
      <c r="W251" s="55"/>
      <c r="X251" s="55"/>
      <c r="Y251" s="55"/>
    </row>
    <row r="252" spans="1:25" x14ac:dyDescent="0.2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72"/>
      <c r="L252" s="55"/>
      <c r="M252" s="72"/>
      <c r="N252" s="55"/>
      <c r="O252" s="72"/>
      <c r="P252" s="55"/>
      <c r="Q252" s="72"/>
      <c r="R252" s="55"/>
      <c r="S252" s="72"/>
      <c r="T252" s="55"/>
      <c r="U252" s="72"/>
      <c r="V252" s="55"/>
      <c r="W252" s="55"/>
      <c r="X252" s="55"/>
      <c r="Y252" s="55"/>
    </row>
    <row r="253" spans="1:25" x14ac:dyDescent="0.2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72"/>
      <c r="L253" s="55"/>
      <c r="M253" s="72"/>
      <c r="N253" s="55"/>
      <c r="O253" s="72"/>
      <c r="P253" s="55"/>
      <c r="Q253" s="72"/>
      <c r="R253" s="55"/>
      <c r="S253" s="72"/>
      <c r="T253" s="55"/>
      <c r="U253" s="72"/>
      <c r="V253" s="55"/>
      <c r="W253" s="55"/>
      <c r="X253" s="55"/>
      <c r="Y253" s="55"/>
    </row>
    <row r="254" spans="1:25" x14ac:dyDescent="0.2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72"/>
      <c r="L254" s="55"/>
      <c r="M254" s="72"/>
      <c r="N254" s="55"/>
      <c r="O254" s="72"/>
      <c r="P254" s="55"/>
      <c r="Q254" s="72"/>
      <c r="R254" s="55"/>
      <c r="S254" s="72"/>
      <c r="T254" s="55"/>
      <c r="U254" s="72"/>
      <c r="V254" s="55"/>
      <c r="W254" s="55"/>
      <c r="X254" s="55"/>
      <c r="Y254" s="55"/>
    </row>
    <row r="255" spans="1:25" x14ac:dyDescent="0.2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72"/>
      <c r="L255" s="55"/>
      <c r="M255" s="72"/>
      <c r="N255" s="55"/>
      <c r="O255" s="72"/>
      <c r="P255" s="55"/>
      <c r="Q255" s="72"/>
      <c r="R255" s="55"/>
      <c r="S255" s="72"/>
      <c r="T255" s="55"/>
      <c r="U255" s="72"/>
      <c r="V255" s="55"/>
      <c r="W255" s="55"/>
      <c r="X255" s="55"/>
      <c r="Y255" s="55"/>
    </row>
    <row r="256" spans="1:25" x14ac:dyDescent="0.2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72"/>
      <c r="L256" s="55"/>
      <c r="M256" s="72"/>
      <c r="N256" s="55"/>
      <c r="O256" s="72"/>
      <c r="P256" s="55"/>
      <c r="Q256" s="72"/>
      <c r="R256" s="55"/>
      <c r="S256" s="72"/>
      <c r="T256" s="55"/>
      <c r="U256" s="72"/>
      <c r="V256" s="55"/>
      <c r="W256" s="55"/>
      <c r="X256" s="55"/>
      <c r="Y256" s="55"/>
    </row>
    <row r="257" spans="1:25" x14ac:dyDescent="0.2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72"/>
      <c r="L257" s="55"/>
      <c r="M257" s="72"/>
      <c r="N257" s="55"/>
      <c r="O257" s="72"/>
      <c r="P257" s="55"/>
      <c r="Q257" s="72"/>
      <c r="R257" s="55"/>
      <c r="S257" s="72"/>
      <c r="T257" s="55"/>
      <c r="U257" s="72"/>
      <c r="V257" s="55"/>
      <c r="W257" s="55"/>
      <c r="X257" s="55"/>
      <c r="Y257" s="55"/>
    </row>
    <row r="258" spans="1:25" x14ac:dyDescent="0.2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72"/>
      <c r="L258" s="55"/>
      <c r="M258" s="72"/>
      <c r="N258" s="55"/>
      <c r="O258" s="72"/>
      <c r="P258" s="55"/>
      <c r="Q258" s="72"/>
      <c r="R258" s="55"/>
      <c r="S258" s="72"/>
      <c r="T258" s="55"/>
      <c r="U258" s="72"/>
      <c r="V258" s="55"/>
      <c r="W258" s="55"/>
      <c r="X258" s="55"/>
      <c r="Y258" s="55"/>
    </row>
    <row r="259" spans="1:25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72"/>
      <c r="L259" s="55"/>
      <c r="M259" s="72"/>
      <c r="N259" s="55"/>
      <c r="O259" s="72"/>
      <c r="P259" s="55"/>
      <c r="Q259" s="72"/>
      <c r="R259" s="55"/>
      <c r="S259" s="72"/>
      <c r="T259" s="55"/>
      <c r="U259" s="72"/>
      <c r="V259" s="55"/>
      <c r="W259" s="55"/>
      <c r="X259" s="55"/>
      <c r="Y259" s="55"/>
    </row>
    <row r="260" spans="1:25" x14ac:dyDescent="0.2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72"/>
      <c r="L260" s="55"/>
      <c r="M260" s="72"/>
      <c r="N260" s="55"/>
      <c r="O260" s="72"/>
      <c r="P260" s="55"/>
      <c r="Q260" s="72"/>
      <c r="R260" s="55"/>
      <c r="S260" s="72"/>
      <c r="T260" s="55"/>
      <c r="U260" s="72"/>
      <c r="V260" s="55"/>
      <c r="W260" s="55"/>
      <c r="X260" s="55"/>
      <c r="Y260" s="55"/>
    </row>
    <row r="261" spans="1:25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72"/>
      <c r="L261" s="55"/>
      <c r="M261" s="72"/>
      <c r="N261" s="55"/>
      <c r="O261" s="72"/>
      <c r="P261" s="55"/>
      <c r="Q261" s="72"/>
      <c r="R261" s="55"/>
      <c r="S261" s="72"/>
      <c r="T261" s="55"/>
      <c r="U261" s="72"/>
      <c r="V261" s="55"/>
      <c r="W261" s="55"/>
      <c r="X261" s="55"/>
      <c r="Y261" s="55"/>
    </row>
    <row r="262" spans="1:25" x14ac:dyDescent="0.2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72"/>
      <c r="L262" s="55"/>
      <c r="M262" s="72"/>
      <c r="N262" s="55"/>
      <c r="O262" s="72"/>
      <c r="P262" s="55"/>
      <c r="Q262" s="72"/>
      <c r="R262" s="55"/>
      <c r="S262" s="72"/>
      <c r="T262" s="55"/>
      <c r="U262" s="72"/>
      <c r="V262" s="55"/>
      <c r="W262" s="55"/>
      <c r="X262" s="55"/>
      <c r="Y262" s="55"/>
    </row>
    <row r="263" spans="1:25" x14ac:dyDescent="0.2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72"/>
      <c r="L263" s="55"/>
      <c r="M263" s="72"/>
      <c r="N263" s="55"/>
      <c r="O263" s="72"/>
      <c r="P263" s="55"/>
      <c r="Q263" s="72"/>
      <c r="R263" s="55"/>
      <c r="S263" s="72"/>
      <c r="T263" s="55"/>
      <c r="U263" s="72"/>
      <c r="V263" s="55"/>
      <c r="W263" s="55"/>
      <c r="X263" s="55"/>
      <c r="Y263" s="55"/>
    </row>
    <row r="264" spans="1:25" x14ac:dyDescent="0.2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72"/>
      <c r="L264" s="55"/>
      <c r="M264" s="72"/>
      <c r="N264" s="55"/>
      <c r="O264" s="72"/>
      <c r="P264" s="55"/>
      <c r="Q264" s="72"/>
      <c r="R264" s="55"/>
      <c r="S264" s="72"/>
      <c r="T264" s="55"/>
      <c r="U264" s="72"/>
      <c r="V264" s="55"/>
      <c r="W264" s="55"/>
      <c r="X264" s="55"/>
      <c r="Y264" s="55"/>
    </row>
    <row r="265" spans="1:25" x14ac:dyDescent="0.2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72"/>
      <c r="L265" s="55"/>
      <c r="M265" s="72"/>
      <c r="N265" s="55"/>
      <c r="O265" s="72"/>
      <c r="P265" s="55"/>
      <c r="Q265" s="72"/>
      <c r="R265" s="55"/>
      <c r="S265" s="72"/>
      <c r="T265" s="55"/>
      <c r="U265" s="72"/>
      <c r="V265" s="55"/>
      <c r="W265" s="55"/>
      <c r="X265" s="55"/>
      <c r="Y265" s="55"/>
    </row>
    <row r="266" spans="1:25" x14ac:dyDescent="0.2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72"/>
      <c r="L266" s="55"/>
      <c r="M266" s="72"/>
      <c r="N266" s="55"/>
      <c r="O266" s="72"/>
      <c r="P266" s="55"/>
      <c r="Q266" s="72"/>
      <c r="R266" s="55"/>
      <c r="S266" s="72"/>
      <c r="T266" s="55"/>
      <c r="U266" s="72"/>
      <c r="V266" s="55"/>
      <c r="W266" s="55"/>
      <c r="X266" s="55"/>
      <c r="Y266" s="55"/>
    </row>
    <row r="267" spans="1:25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72"/>
      <c r="L267" s="55"/>
      <c r="M267" s="72"/>
      <c r="N267" s="55"/>
      <c r="O267" s="72"/>
      <c r="P267" s="55"/>
      <c r="Q267" s="72"/>
      <c r="R267" s="55"/>
      <c r="S267" s="72"/>
      <c r="T267" s="55"/>
      <c r="U267" s="72"/>
      <c r="V267" s="55"/>
      <c r="W267" s="55"/>
      <c r="X267" s="55"/>
      <c r="Y267" s="55"/>
    </row>
    <row r="268" spans="1:25" x14ac:dyDescent="0.2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72"/>
      <c r="L268" s="55"/>
      <c r="M268" s="72"/>
      <c r="N268" s="55"/>
      <c r="O268" s="72"/>
      <c r="P268" s="55"/>
      <c r="Q268" s="72"/>
      <c r="R268" s="55"/>
      <c r="S268" s="72"/>
      <c r="T268" s="55"/>
      <c r="U268" s="72"/>
      <c r="V268" s="55"/>
      <c r="W268" s="55"/>
      <c r="X268" s="55"/>
      <c r="Y268" s="55"/>
    </row>
    <row r="269" spans="1:25" x14ac:dyDescent="0.2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72"/>
      <c r="L269" s="55"/>
      <c r="M269" s="72"/>
      <c r="N269" s="55"/>
      <c r="O269" s="72"/>
      <c r="P269" s="55"/>
      <c r="Q269" s="72"/>
      <c r="R269" s="55"/>
      <c r="S269" s="72"/>
      <c r="T269" s="55"/>
      <c r="U269" s="72"/>
      <c r="V269" s="55"/>
      <c r="W269" s="55"/>
      <c r="X269" s="55"/>
      <c r="Y269" s="55"/>
    </row>
    <row r="270" spans="1:25" x14ac:dyDescent="0.2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72"/>
      <c r="L270" s="55"/>
      <c r="M270" s="72"/>
      <c r="N270" s="55"/>
      <c r="O270" s="72"/>
      <c r="P270" s="55"/>
      <c r="Q270" s="72"/>
      <c r="R270" s="55"/>
      <c r="S270" s="72"/>
      <c r="T270" s="55"/>
      <c r="U270" s="72"/>
      <c r="V270" s="55"/>
      <c r="W270" s="55"/>
      <c r="X270" s="55"/>
      <c r="Y270" s="55"/>
    </row>
    <row r="271" spans="1:25" x14ac:dyDescent="0.2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72"/>
      <c r="L271" s="55"/>
      <c r="M271" s="72"/>
      <c r="N271" s="55"/>
      <c r="O271" s="72"/>
      <c r="P271" s="55"/>
      <c r="Q271" s="72"/>
      <c r="R271" s="55"/>
      <c r="S271" s="72"/>
      <c r="T271" s="55"/>
      <c r="U271" s="72"/>
      <c r="V271" s="55"/>
      <c r="W271" s="55"/>
      <c r="X271" s="55"/>
      <c r="Y271" s="55"/>
    </row>
    <row r="272" spans="1:25" x14ac:dyDescent="0.2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72"/>
      <c r="L272" s="55"/>
      <c r="M272" s="72"/>
      <c r="N272" s="55"/>
      <c r="O272" s="72"/>
      <c r="P272" s="55"/>
      <c r="Q272" s="72"/>
      <c r="R272" s="55"/>
      <c r="S272" s="72"/>
      <c r="T272" s="55"/>
      <c r="U272" s="72"/>
      <c r="V272" s="55"/>
      <c r="W272" s="55"/>
      <c r="X272" s="55"/>
      <c r="Y272" s="55"/>
    </row>
    <row r="273" spans="1:25" x14ac:dyDescent="0.25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72"/>
      <c r="L273" s="55"/>
      <c r="M273" s="72"/>
      <c r="N273" s="55"/>
      <c r="O273" s="72"/>
      <c r="P273" s="55"/>
      <c r="Q273" s="72"/>
      <c r="R273" s="55"/>
      <c r="S273" s="72"/>
      <c r="T273" s="55"/>
      <c r="U273" s="72"/>
      <c r="V273" s="55"/>
      <c r="W273" s="55"/>
      <c r="X273" s="55"/>
      <c r="Y273" s="55"/>
    </row>
    <row r="274" spans="1:25" x14ac:dyDescent="0.25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72"/>
      <c r="L274" s="55"/>
      <c r="M274" s="72"/>
      <c r="N274" s="55"/>
      <c r="O274" s="72"/>
      <c r="P274" s="55"/>
      <c r="Q274" s="72"/>
      <c r="R274" s="55"/>
      <c r="S274" s="72"/>
      <c r="T274" s="55"/>
      <c r="U274" s="72"/>
      <c r="V274" s="55"/>
      <c r="W274" s="55"/>
      <c r="X274" s="55"/>
      <c r="Y274" s="55"/>
    </row>
    <row r="275" spans="1:25" x14ac:dyDescent="0.2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72"/>
      <c r="L275" s="55"/>
      <c r="M275" s="72"/>
      <c r="N275" s="55"/>
      <c r="O275" s="72"/>
      <c r="P275" s="55"/>
      <c r="Q275" s="72"/>
      <c r="R275" s="55"/>
      <c r="S275" s="72"/>
      <c r="T275" s="55"/>
      <c r="U275" s="72"/>
      <c r="V275" s="55"/>
      <c r="W275" s="55"/>
      <c r="X275" s="55"/>
      <c r="Y275" s="55"/>
    </row>
    <row r="276" spans="1:25" x14ac:dyDescent="0.2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72"/>
      <c r="L276" s="55"/>
      <c r="M276" s="72"/>
      <c r="N276" s="55"/>
      <c r="O276" s="72"/>
      <c r="P276" s="55"/>
      <c r="Q276" s="72"/>
      <c r="R276" s="55"/>
      <c r="S276" s="72"/>
      <c r="T276" s="55"/>
      <c r="U276" s="72"/>
      <c r="V276" s="55"/>
      <c r="W276" s="55"/>
      <c r="X276" s="55"/>
      <c r="Y276" s="55"/>
    </row>
    <row r="277" spans="1:25" x14ac:dyDescent="0.2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72"/>
      <c r="L277" s="55"/>
      <c r="M277" s="72"/>
      <c r="N277" s="55"/>
      <c r="O277" s="72"/>
      <c r="P277" s="55"/>
      <c r="Q277" s="72"/>
      <c r="R277" s="55"/>
      <c r="S277" s="72"/>
      <c r="T277" s="55"/>
      <c r="U277" s="72"/>
      <c r="V277" s="55"/>
      <c r="W277" s="55"/>
      <c r="X277" s="55"/>
      <c r="Y277" s="55"/>
    </row>
    <row r="278" spans="1:25" x14ac:dyDescent="0.2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72"/>
      <c r="L278" s="55"/>
      <c r="M278" s="72"/>
      <c r="N278" s="55"/>
      <c r="O278" s="72"/>
      <c r="P278" s="55"/>
      <c r="Q278" s="72"/>
      <c r="R278" s="55"/>
      <c r="S278" s="72"/>
      <c r="T278" s="55"/>
      <c r="U278" s="72"/>
      <c r="V278" s="55"/>
      <c r="W278" s="55"/>
      <c r="X278" s="55"/>
      <c r="Y278" s="55"/>
    </row>
    <row r="279" spans="1:25" x14ac:dyDescent="0.25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72"/>
      <c r="L279" s="55"/>
      <c r="M279" s="72"/>
      <c r="N279" s="55"/>
      <c r="O279" s="72"/>
      <c r="P279" s="55"/>
      <c r="Q279" s="72"/>
      <c r="R279" s="55"/>
      <c r="S279" s="72"/>
      <c r="T279" s="55"/>
      <c r="U279" s="72"/>
      <c r="V279" s="55"/>
      <c r="W279" s="55"/>
      <c r="X279" s="55"/>
      <c r="Y279" s="55"/>
    </row>
    <row r="280" spans="1:25" x14ac:dyDescent="0.25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72"/>
      <c r="L280" s="55"/>
      <c r="M280" s="72"/>
      <c r="N280" s="55"/>
      <c r="O280" s="72"/>
      <c r="P280" s="55"/>
      <c r="Q280" s="72"/>
      <c r="R280" s="55"/>
      <c r="S280" s="72"/>
      <c r="T280" s="55"/>
      <c r="U280" s="72"/>
      <c r="V280" s="55"/>
      <c r="W280" s="55"/>
      <c r="X280" s="55"/>
      <c r="Y280" s="55"/>
    </row>
    <row r="281" spans="1:25" x14ac:dyDescent="0.25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72"/>
      <c r="L281" s="55"/>
      <c r="M281" s="72"/>
      <c r="N281" s="55"/>
      <c r="O281" s="72"/>
      <c r="P281" s="55"/>
      <c r="Q281" s="72"/>
      <c r="R281" s="55"/>
      <c r="S281" s="72"/>
      <c r="T281" s="55"/>
      <c r="U281" s="72"/>
      <c r="V281" s="55"/>
      <c r="W281" s="55"/>
      <c r="X281" s="55"/>
      <c r="Y281" s="55"/>
    </row>
    <row r="282" spans="1:25" x14ac:dyDescent="0.25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72"/>
      <c r="L282" s="55"/>
      <c r="M282" s="72"/>
      <c r="N282" s="55"/>
      <c r="O282" s="72"/>
      <c r="P282" s="55"/>
      <c r="Q282" s="72"/>
      <c r="R282" s="55"/>
      <c r="S282" s="72"/>
      <c r="T282" s="55"/>
      <c r="U282" s="72"/>
      <c r="V282" s="55"/>
      <c r="W282" s="55"/>
      <c r="X282" s="55"/>
      <c r="Y282" s="55"/>
    </row>
    <row r="283" spans="1:25" x14ac:dyDescent="0.25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72"/>
      <c r="L283" s="55"/>
      <c r="M283" s="72"/>
      <c r="N283" s="55"/>
      <c r="O283" s="72"/>
      <c r="P283" s="55"/>
      <c r="Q283" s="72"/>
      <c r="R283" s="55"/>
      <c r="S283" s="72"/>
      <c r="T283" s="55"/>
      <c r="U283" s="72"/>
      <c r="V283" s="55"/>
      <c r="W283" s="55"/>
      <c r="X283" s="55"/>
      <c r="Y283" s="55"/>
    </row>
    <row r="284" spans="1:25" x14ac:dyDescent="0.25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72"/>
      <c r="L284" s="55"/>
      <c r="M284" s="72"/>
      <c r="N284" s="55"/>
      <c r="O284" s="72"/>
      <c r="P284" s="55"/>
      <c r="Q284" s="72"/>
      <c r="R284" s="55"/>
      <c r="S284" s="72"/>
      <c r="T284" s="55"/>
      <c r="U284" s="72"/>
      <c r="V284" s="55"/>
      <c r="W284" s="55"/>
      <c r="X284" s="55"/>
      <c r="Y284" s="55"/>
    </row>
    <row r="285" spans="1:25" x14ac:dyDescent="0.2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72"/>
      <c r="L285" s="55"/>
      <c r="M285" s="72"/>
      <c r="N285" s="55"/>
      <c r="O285" s="72"/>
      <c r="P285" s="55"/>
      <c r="Q285" s="72"/>
      <c r="R285" s="55"/>
      <c r="S285" s="72"/>
      <c r="T285" s="55"/>
      <c r="U285" s="72"/>
      <c r="V285" s="55"/>
      <c r="W285" s="55"/>
      <c r="X285" s="55"/>
      <c r="Y285" s="55"/>
    </row>
    <row r="286" spans="1:25" x14ac:dyDescent="0.25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72"/>
      <c r="L286" s="55"/>
      <c r="M286" s="72"/>
      <c r="N286" s="55"/>
      <c r="O286" s="72"/>
      <c r="P286" s="55"/>
      <c r="Q286" s="72"/>
      <c r="R286" s="55"/>
      <c r="S286" s="72"/>
      <c r="T286" s="55"/>
      <c r="U286" s="72"/>
      <c r="V286" s="55"/>
      <c r="W286" s="55"/>
      <c r="X286" s="55"/>
      <c r="Y286" s="55"/>
    </row>
    <row r="287" spans="1:25" x14ac:dyDescent="0.25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72"/>
      <c r="L287" s="55"/>
      <c r="M287" s="72"/>
      <c r="N287" s="55"/>
      <c r="O287" s="72"/>
      <c r="P287" s="55"/>
      <c r="Q287" s="72"/>
      <c r="R287" s="55"/>
      <c r="S287" s="72"/>
      <c r="T287" s="55"/>
      <c r="U287" s="72"/>
      <c r="V287" s="55"/>
      <c r="W287" s="55"/>
      <c r="X287" s="55"/>
      <c r="Y287" s="55"/>
    </row>
    <row r="288" spans="1:25" x14ac:dyDescent="0.25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72"/>
      <c r="L288" s="55"/>
      <c r="M288" s="72"/>
      <c r="N288" s="55"/>
      <c r="O288" s="72"/>
      <c r="P288" s="55"/>
      <c r="Q288" s="72"/>
      <c r="R288" s="55"/>
      <c r="S288" s="72"/>
      <c r="T288" s="55"/>
      <c r="U288" s="72"/>
      <c r="V288" s="55"/>
      <c r="W288" s="55"/>
      <c r="X288" s="55"/>
      <c r="Y288" s="55"/>
    </row>
    <row r="289" spans="1:25" x14ac:dyDescent="0.25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72"/>
      <c r="L289" s="55"/>
      <c r="M289" s="72"/>
      <c r="N289" s="55"/>
      <c r="O289" s="72"/>
      <c r="P289" s="55"/>
      <c r="Q289" s="72"/>
      <c r="R289" s="55"/>
      <c r="S289" s="72"/>
      <c r="T289" s="55"/>
      <c r="U289" s="72"/>
      <c r="V289" s="55"/>
      <c r="W289" s="55"/>
      <c r="X289" s="55"/>
      <c r="Y289" s="55"/>
    </row>
    <row r="290" spans="1:25" x14ac:dyDescent="0.25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72"/>
      <c r="L290" s="55"/>
      <c r="M290" s="72"/>
      <c r="N290" s="55"/>
      <c r="O290" s="72"/>
      <c r="P290" s="55"/>
      <c r="Q290" s="72"/>
      <c r="R290" s="55"/>
      <c r="S290" s="72"/>
      <c r="T290" s="55"/>
      <c r="U290" s="72"/>
      <c r="V290" s="55"/>
      <c r="W290" s="55"/>
      <c r="X290" s="55"/>
      <c r="Y290" s="55"/>
    </row>
    <row r="291" spans="1:25" x14ac:dyDescent="0.2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72"/>
      <c r="L291" s="55"/>
      <c r="M291" s="72"/>
      <c r="N291" s="55"/>
      <c r="O291" s="72"/>
      <c r="P291" s="55"/>
      <c r="Q291" s="72"/>
      <c r="R291" s="55"/>
      <c r="S291" s="72"/>
      <c r="T291" s="55"/>
      <c r="U291" s="72"/>
      <c r="V291" s="55"/>
      <c r="W291" s="55"/>
      <c r="X291" s="55"/>
      <c r="Y291" s="55"/>
    </row>
    <row r="292" spans="1:25" x14ac:dyDescent="0.2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72"/>
      <c r="L292" s="55"/>
      <c r="M292" s="72"/>
      <c r="N292" s="55"/>
      <c r="O292" s="72"/>
      <c r="P292" s="55"/>
      <c r="Q292" s="72"/>
      <c r="R292" s="55"/>
      <c r="S292" s="72"/>
      <c r="T292" s="55"/>
      <c r="U292" s="72"/>
      <c r="V292" s="55"/>
      <c r="W292" s="55"/>
      <c r="X292" s="55"/>
      <c r="Y292" s="55"/>
    </row>
    <row r="293" spans="1:25" x14ac:dyDescent="0.2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72"/>
      <c r="L293" s="55"/>
      <c r="M293" s="72"/>
      <c r="N293" s="55"/>
      <c r="O293" s="72"/>
      <c r="P293" s="55"/>
      <c r="Q293" s="72"/>
      <c r="R293" s="55"/>
      <c r="S293" s="72"/>
      <c r="T293" s="55"/>
      <c r="U293" s="72"/>
      <c r="V293" s="55"/>
      <c r="W293" s="55"/>
      <c r="X293" s="55"/>
      <c r="Y293" s="55"/>
    </row>
    <row r="294" spans="1:25" x14ac:dyDescent="0.2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72"/>
      <c r="L294" s="55"/>
      <c r="M294" s="72"/>
      <c r="N294" s="55"/>
      <c r="O294" s="72"/>
      <c r="P294" s="55"/>
      <c r="Q294" s="72"/>
      <c r="R294" s="55"/>
      <c r="S294" s="72"/>
      <c r="T294" s="55"/>
      <c r="U294" s="72"/>
      <c r="V294" s="55"/>
      <c r="W294" s="55"/>
      <c r="X294" s="55"/>
      <c r="Y294" s="55"/>
    </row>
    <row r="295" spans="1:25" x14ac:dyDescent="0.2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72"/>
      <c r="L295" s="55"/>
      <c r="M295" s="72"/>
      <c r="N295" s="55"/>
      <c r="O295" s="72"/>
      <c r="P295" s="55"/>
      <c r="Q295" s="72"/>
      <c r="R295" s="55"/>
      <c r="S295" s="72"/>
      <c r="T295" s="55"/>
      <c r="U295" s="72"/>
      <c r="V295" s="55"/>
      <c r="W295" s="55"/>
      <c r="X295" s="55"/>
      <c r="Y295" s="55"/>
    </row>
    <row r="296" spans="1:25" x14ac:dyDescent="0.25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72"/>
      <c r="L296" s="55"/>
      <c r="M296" s="72"/>
      <c r="N296" s="55"/>
      <c r="O296" s="72"/>
      <c r="P296" s="55"/>
      <c r="Q296" s="72"/>
      <c r="R296" s="55"/>
      <c r="S296" s="72"/>
      <c r="T296" s="55"/>
      <c r="U296" s="72"/>
      <c r="V296" s="55"/>
      <c r="W296" s="55"/>
      <c r="X296" s="55"/>
      <c r="Y296" s="55"/>
    </row>
    <row r="297" spans="1:25" x14ac:dyDescent="0.25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72"/>
      <c r="L297" s="55"/>
      <c r="M297" s="72"/>
      <c r="N297" s="55"/>
      <c r="O297" s="72"/>
      <c r="P297" s="55"/>
      <c r="Q297" s="72"/>
      <c r="R297" s="55"/>
      <c r="S297" s="72"/>
      <c r="T297" s="55"/>
      <c r="U297" s="72"/>
      <c r="V297" s="55"/>
      <c r="W297" s="55"/>
      <c r="X297" s="55"/>
      <c r="Y297" s="55"/>
    </row>
    <row r="298" spans="1:25" x14ac:dyDescent="0.25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72"/>
      <c r="L298" s="55"/>
      <c r="M298" s="72"/>
      <c r="N298" s="55"/>
      <c r="O298" s="72"/>
      <c r="P298" s="55"/>
      <c r="Q298" s="72"/>
      <c r="R298" s="55"/>
      <c r="S298" s="72"/>
      <c r="T298" s="55"/>
      <c r="U298" s="72"/>
      <c r="V298" s="55"/>
      <c r="W298" s="55"/>
      <c r="X298" s="55"/>
      <c r="Y298" s="55"/>
    </row>
    <row r="299" spans="1:25" x14ac:dyDescent="0.2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72"/>
      <c r="L299" s="55"/>
      <c r="M299" s="72"/>
      <c r="N299" s="55"/>
      <c r="O299" s="72"/>
      <c r="P299" s="55"/>
      <c r="Q299" s="72"/>
      <c r="R299" s="55"/>
      <c r="S299" s="72"/>
      <c r="T299" s="55"/>
      <c r="U299" s="72"/>
      <c r="V299" s="55"/>
      <c r="W299" s="55"/>
      <c r="X299" s="55"/>
      <c r="Y299" s="55"/>
    </row>
    <row r="300" spans="1:25" x14ac:dyDescent="0.25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72"/>
      <c r="L300" s="55"/>
      <c r="M300" s="72"/>
      <c r="N300" s="55"/>
      <c r="O300" s="72"/>
      <c r="P300" s="55"/>
      <c r="Q300" s="72"/>
      <c r="R300" s="55"/>
      <c r="S300" s="72"/>
      <c r="T300" s="55"/>
      <c r="U300" s="72"/>
      <c r="V300" s="55"/>
      <c r="W300" s="55"/>
      <c r="X300" s="55"/>
      <c r="Y300" s="55"/>
    </row>
    <row r="301" spans="1:25" x14ac:dyDescent="0.2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72"/>
      <c r="L301" s="55"/>
      <c r="M301" s="72"/>
      <c r="N301" s="55"/>
      <c r="O301" s="72"/>
      <c r="P301" s="55"/>
      <c r="Q301" s="72"/>
      <c r="R301" s="55"/>
      <c r="S301" s="72"/>
      <c r="T301" s="55"/>
      <c r="U301" s="72"/>
      <c r="V301" s="55"/>
      <c r="W301" s="55"/>
      <c r="X301" s="55"/>
      <c r="Y301" s="55"/>
    </row>
    <row r="302" spans="1:25" x14ac:dyDescent="0.25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72"/>
      <c r="L302" s="55"/>
      <c r="M302" s="72"/>
      <c r="N302" s="55"/>
      <c r="O302" s="72"/>
      <c r="P302" s="55"/>
      <c r="Q302" s="72"/>
      <c r="R302" s="55"/>
      <c r="S302" s="72"/>
      <c r="T302" s="55"/>
      <c r="U302" s="72"/>
      <c r="V302" s="55"/>
      <c r="W302" s="55"/>
      <c r="X302" s="55"/>
      <c r="Y302" s="55"/>
    </row>
    <row r="303" spans="1:25" x14ac:dyDescent="0.25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72"/>
      <c r="L303" s="55"/>
      <c r="M303" s="72"/>
      <c r="N303" s="55"/>
      <c r="O303" s="72"/>
      <c r="P303" s="55"/>
      <c r="Q303" s="72"/>
      <c r="R303" s="55"/>
      <c r="S303" s="72"/>
      <c r="T303" s="55"/>
      <c r="U303" s="72"/>
      <c r="V303" s="55"/>
      <c r="W303" s="55"/>
      <c r="X303" s="55"/>
      <c r="Y303" s="55"/>
    </row>
    <row r="304" spans="1:25" x14ac:dyDescent="0.25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72"/>
      <c r="L304" s="55"/>
      <c r="M304" s="72"/>
      <c r="N304" s="55"/>
      <c r="O304" s="72"/>
      <c r="P304" s="55"/>
      <c r="Q304" s="72"/>
      <c r="R304" s="55"/>
      <c r="S304" s="72"/>
      <c r="T304" s="55"/>
      <c r="U304" s="72"/>
      <c r="V304" s="55"/>
      <c r="W304" s="55"/>
      <c r="X304" s="55"/>
      <c r="Y304" s="55"/>
    </row>
    <row r="305" spans="1:25" x14ac:dyDescent="0.2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72"/>
      <c r="L305" s="55"/>
      <c r="M305" s="72"/>
      <c r="N305" s="55"/>
      <c r="O305" s="72"/>
      <c r="P305" s="55"/>
      <c r="Q305" s="72"/>
      <c r="R305" s="55"/>
      <c r="S305" s="72"/>
      <c r="T305" s="55"/>
      <c r="U305" s="72"/>
      <c r="V305" s="55"/>
      <c r="W305" s="55"/>
      <c r="X305" s="55"/>
      <c r="Y305" s="55"/>
    </row>
    <row r="306" spans="1:25" x14ac:dyDescent="0.25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72"/>
      <c r="L306" s="55"/>
      <c r="M306" s="72"/>
      <c r="N306" s="55"/>
      <c r="O306" s="72"/>
      <c r="P306" s="55"/>
      <c r="Q306" s="72"/>
      <c r="R306" s="55"/>
      <c r="S306" s="72"/>
      <c r="T306" s="55"/>
      <c r="U306" s="72"/>
      <c r="V306" s="55"/>
      <c r="W306" s="55"/>
      <c r="X306" s="55"/>
      <c r="Y306" s="55"/>
    </row>
    <row r="307" spans="1:25" x14ac:dyDescent="0.25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72"/>
      <c r="L307" s="55"/>
      <c r="M307" s="72"/>
      <c r="N307" s="55"/>
      <c r="O307" s="72"/>
      <c r="P307" s="55"/>
      <c r="Q307" s="72"/>
      <c r="R307" s="55"/>
      <c r="S307" s="72"/>
      <c r="T307" s="55"/>
      <c r="U307" s="72"/>
      <c r="V307" s="55"/>
      <c r="W307" s="55"/>
      <c r="X307" s="55"/>
      <c r="Y307" s="55"/>
    </row>
    <row r="308" spans="1:25" x14ac:dyDescent="0.25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72"/>
      <c r="L308" s="55"/>
      <c r="M308" s="72"/>
      <c r="N308" s="55"/>
      <c r="O308" s="72"/>
      <c r="P308" s="55"/>
      <c r="Q308" s="72"/>
      <c r="R308" s="55"/>
      <c r="S308" s="72"/>
      <c r="T308" s="55"/>
      <c r="U308" s="72"/>
      <c r="V308" s="55"/>
      <c r="W308" s="55"/>
      <c r="X308" s="55"/>
      <c r="Y308" s="55"/>
    </row>
    <row r="309" spans="1:25" x14ac:dyDescent="0.25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72"/>
      <c r="L309" s="55"/>
      <c r="M309" s="72"/>
      <c r="N309" s="55"/>
      <c r="O309" s="72"/>
      <c r="P309" s="55"/>
      <c r="Q309" s="72"/>
      <c r="R309" s="55"/>
      <c r="S309" s="72"/>
      <c r="T309" s="55"/>
      <c r="U309" s="72"/>
      <c r="V309" s="55"/>
      <c r="W309" s="55"/>
      <c r="X309" s="55"/>
      <c r="Y309" s="55"/>
    </row>
    <row r="310" spans="1:25" x14ac:dyDescent="0.25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72"/>
      <c r="L310" s="55"/>
      <c r="M310" s="72"/>
      <c r="N310" s="55"/>
      <c r="O310" s="72"/>
      <c r="P310" s="55"/>
      <c r="Q310" s="72"/>
      <c r="R310" s="55"/>
      <c r="S310" s="72"/>
      <c r="T310" s="55"/>
      <c r="U310" s="72"/>
      <c r="V310" s="55"/>
      <c r="W310" s="55"/>
      <c r="X310" s="55"/>
      <c r="Y310" s="55"/>
    </row>
    <row r="311" spans="1:25" x14ac:dyDescent="0.25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72"/>
      <c r="L311" s="55"/>
      <c r="M311" s="72"/>
      <c r="N311" s="55"/>
      <c r="O311" s="72"/>
      <c r="P311" s="55"/>
      <c r="Q311" s="72"/>
      <c r="R311" s="55"/>
      <c r="S311" s="72"/>
      <c r="T311" s="55"/>
      <c r="U311" s="72"/>
      <c r="V311" s="55"/>
      <c r="W311" s="55"/>
      <c r="X311" s="55"/>
      <c r="Y311" s="55"/>
    </row>
    <row r="312" spans="1:25" x14ac:dyDescent="0.25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72"/>
      <c r="L312" s="55"/>
      <c r="M312" s="72"/>
      <c r="N312" s="55"/>
      <c r="O312" s="72"/>
      <c r="P312" s="55"/>
      <c r="Q312" s="72"/>
      <c r="R312" s="55"/>
      <c r="S312" s="72"/>
      <c r="T312" s="55"/>
      <c r="U312" s="72"/>
      <c r="V312" s="55"/>
      <c r="W312" s="55"/>
      <c r="X312" s="55"/>
      <c r="Y312" s="55"/>
    </row>
    <row r="313" spans="1:25" x14ac:dyDescent="0.25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72"/>
      <c r="L313" s="55"/>
      <c r="M313" s="72"/>
      <c r="N313" s="55"/>
      <c r="O313" s="72"/>
      <c r="P313" s="55"/>
      <c r="Q313" s="72"/>
      <c r="R313" s="55"/>
      <c r="S313" s="72"/>
      <c r="T313" s="55"/>
      <c r="U313" s="72"/>
      <c r="V313" s="55"/>
      <c r="W313" s="55"/>
      <c r="X313" s="55"/>
      <c r="Y313" s="55"/>
    </row>
    <row r="314" spans="1:25" x14ac:dyDescent="0.25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72"/>
      <c r="L314" s="55"/>
      <c r="M314" s="72"/>
      <c r="N314" s="55"/>
      <c r="O314" s="72"/>
      <c r="P314" s="55"/>
      <c r="Q314" s="72"/>
      <c r="R314" s="55"/>
      <c r="S314" s="72"/>
      <c r="T314" s="55"/>
      <c r="U314" s="72"/>
      <c r="V314" s="55"/>
      <c r="W314" s="55"/>
      <c r="X314" s="55"/>
      <c r="Y314" s="55"/>
    </row>
    <row r="315" spans="1:25" x14ac:dyDescent="0.2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72"/>
      <c r="L315" s="55"/>
      <c r="M315" s="72"/>
      <c r="N315" s="55"/>
      <c r="O315" s="72"/>
      <c r="P315" s="55"/>
      <c r="Q315" s="72"/>
      <c r="R315" s="55"/>
      <c r="S315" s="72"/>
      <c r="T315" s="55"/>
      <c r="U315" s="72"/>
      <c r="V315" s="55"/>
      <c r="W315" s="55"/>
      <c r="X315" s="55"/>
      <c r="Y315" s="55"/>
    </row>
    <row r="316" spans="1:25" x14ac:dyDescent="0.25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72"/>
      <c r="L316" s="55"/>
      <c r="M316" s="72"/>
      <c r="N316" s="55"/>
      <c r="O316" s="72"/>
      <c r="P316" s="55"/>
      <c r="Q316" s="72"/>
      <c r="R316" s="55"/>
      <c r="S316" s="72"/>
      <c r="T316" s="55"/>
      <c r="U316" s="72"/>
      <c r="V316" s="55"/>
      <c r="W316" s="55"/>
      <c r="X316" s="55"/>
      <c r="Y316" s="55"/>
    </row>
    <row r="317" spans="1:25" x14ac:dyDescent="0.25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72"/>
      <c r="L317" s="55"/>
      <c r="M317" s="72"/>
      <c r="N317" s="55"/>
      <c r="O317" s="72"/>
      <c r="P317" s="55"/>
      <c r="Q317" s="72"/>
      <c r="R317" s="55"/>
      <c r="S317" s="72"/>
      <c r="T317" s="55"/>
      <c r="U317" s="72"/>
      <c r="V317" s="55"/>
      <c r="W317" s="55"/>
      <c r="X317" s="55"/>
      <c r="Y317" s="55"/>
    </row>
    <row r="318" spans="1:25" x14ac:dyDescent="0.25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72"/>
      <c r="L318" s="55"/>
      <c r="M318" s="72"/>
      <c r="N318" s="55"/>
      <c r="O318" s="72"/>
      <c r="P318" s="55"/>
      <c r="Q318" s="72"/>
      <c r="R318" s="55"/>
      <c r="S318" s="72"/>
      <c r="T318" s="55"/>
      <c r="U318" s="72"/>
      <c r="V318" s="55"/>
      <c r="W318" s="55"/>
      <c r="X318" s="55"/>
      <c r="Y318" s="55"/>
    </row>
    <row r="319" spans="1:25" x14ac:dyDescent="0.25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72"/>
      <c r="L319" s="55"/>
      <c r="M319" s="72"/>
      <c r="N319" s="55"/>
      <c r="O319" s="72"/>
      <c r="P319" s="55"/>
      <c r="Q319" s="72"/>
      <c r="R319" s="55"/>
      <c r="S319" s="72"/>
      <c r="T319" s="55"/>
      <c r="U319" s="72"/>
      <c r="V319" s="55"/>
      <c r="W319" s="55"/>
      <c r="X319" s="55"/>
      <c r="Y319" s="55"/>
    </row>
    <row r="320" spans="1:25" x14ac:dyDescent="0.25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72"/>
      <c r="L320" s="55"/>
      <c r="M320" s="72"/>
      <c r="N320" s="55"/>
      <c r="O320" s="72"/>
      <c r="P320" s="55"/>
      <c r="Q320" s="72"/>
      <c r="R320" s="55"/>
      <c r="S320" s="72"/>
      <c r="T320" s="55"/>
      <c r="U320" s="72"/>
      <c r="V320" s="55"/>
      <c r="W320" s="55"/>
      <c r="X320" s="55"/>
      <c r="Y320" s="55"/>
    </row>
    <row r="321" spans="1:25" x14ac:dyDescent="0.25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72"/>
      <c r="L321" s="55"/>
      <c r="M321" s="72"/>
      <c r="N321" s="55"/>
      <c r="O321" s="72"/>
      <c r="P321" s="55"/>
      <c r="Q321" s="72"/>
      <c r="R321" s="55"/>
      <c r="S321" s="72"/>
      <c r="T321" s="55"/>
      <c r="U321" s="72"/>
      <c r="V321" s="55"/>
      <c r="W321" s="55"/>
      <c r="X321" s="55"/>
      <c r="Y321" s="55"/>
    </row>
    <row r="322" spans="1:25" x14ac:dyDescent="0.2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72"/>
      <c r="L322" s="55"/>
      <c r="M322" s="72"/>
      <c r="N322" s="55"/>
      <c r="O322" s="72"/>
      <c r="P322" s="55"/>
      <c r="Q322" s="72"/>
      <c r="R322" s="55"/>
      <c r="S322" s="72"/>
      <c r="T322" s="55"/>
      <c r="U322" s="72"/>
      <c r="V322" s="55"/>
      <c r="W322" s="55"/>
      <c r="X322" s="55"/>
      <c r="Y322" s="55"/>
    </row>
    <row r="323" spans="1:25" x14ac:dyDescent="0.25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72"/>
      <c r="L323" s="55"/>
      <c r="M323" s="72"/>
      <c r="N323" s="55"/>
      <c r="O323" s="72"/>
      <c r="P323" s="55"/>
      <c r="Q323" s="72"/>
      <c r="R323" s="55"/>
      <c r="S323" s="72"/>
      <c r="T323" s="55"/>
      <c r="U323" s="72"/>
      <c r="V323" s="55"/>
      <c r="W323" s="55"/>
      <c r="X323" s="55"/>
      <c r="Y323" s="55"/>
    </row>
    <row r="324" spans="1:25" x14ac:dyDescent="0.2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72"/>
      <c r="L324" s="55"/>
      <c r="M324" s="72"/>
      <c r="N324" s="55"/>
      <c r="O324" s="72"/>
      <c r="P324" s="55"/>
      <c r="Q324" s="72"/>
      <c r="R324" s="55"/>
      <c r="S324" s="72"/>
      <c r="T324" s="55"/>
      <c r="U324" s="72"/>
      <c r="V324" s="55"/>
      <c r="W324" s="55"/>
      <c r="X324" s="55"/>
      <c r="Y324" s="55"/>
    </row>
    <row r="325" spans="1:25" x14ac:dyDescent="0.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72"/>
      <c r="L325" s="55"/>
      <c r="M325" s="72"/>
      <c r="N325" s="55"/>
      <c r="O325" s="72"/>
      <c r="P325" s="55"/>
      <c r="Q325" s="72"/>
      <c r="R325" s="55"/>
      <c r="S325" s="72"/>
      <c r="T325" s="55"/>
      <c r="U325" s="72"/>
      <c r="V325" s="55"/>
      <c r="W325" s="55"/>
      <c r="X325" s="55"/>
      <c r="Y325" s="55"/>
    </row>
    <row r="326" spans="1:25" x14ac:dyDescent="0.2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72"/>
      <c r="L326" s="55"/>
      <c r="M326" s="72"/>
      <c r="N326" s="55"/>
      <c r="O326" s="72"/>
      <c r="P326" s="55"/>
      <c r="Q326" s="72"/>
      <c r="R326" s="55"/>
      <c r="S326" s="72"/>
      <c r="T326" s="55"/>
      <c r="U326" s="72"/>
      <c r="V326" s="55"/>
      <c r="W326" s="55"/>
      <c r="X326" s="55"/>
      <c r="Y326" s="55"/>
    </row>
    <row r="327" spans="1:25" x14ac:dyDescent="0.25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72"/>
      <c r="L327" s="55"/>
      <c r="M327" s="72"/>
      <c r="N327" s="55"/>
      <c r="O327" s="72"/>
      <c r="P327" s="55"/>
      <c r="Q327" s="72"/>
      <c r="R327" s="55"/>
      <c r="S327" s="72"/>
      <c r="T327" s="55"/>
      <c r="U327" s="72"/>
      <c r="V327" s="55"/>
      <c r="W327" s="55"/>
      <c r="X327" s="55"/>
      <c r="Y327" s="55"/>
    </row>
    <row r="328" spans="1:25" x14ac:dyDescent="0.25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72"/>
      <c r="L328" s="55"/>
      <c r="M328" s="72"/>
      <c r="N328" s="55"/>
      <c r="O328" s="72"/>
      <c r="P328" s="55"/>
      <c r="Q328" s="72"/>
      <c r="R328" s="55"/>
      <c r="S328" s="72"/>
      <c r="T328" s="55"/>
      <c r="U328" s="72"/>
      <c r="V328" s="55"/>
      <c r="W328" s="55"/>
      <c r="X328" s="55"/>
      <c r="Y328" s="55"/>
    </row>
    <row r="329" spans="1:25" x14ac:dyDescent="0.25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72"/>
      <c r="L329" s="55"/>
      <c r="M329" s="72"/>
      <c r="N329" s="55"/>
      <c r="O329" s="72"/>
      <c r="P329" s="55"/>
      <c r="Q329" s="72"/>
      <c r="R329" s="55"/>
      <c r="S329" s="72"/>
      <c r="T329" s="55"/>
      <c r="U329" s="72"/>
      <c r="V329" s="55"/>
      <c r="W329" s="55"/>
      <c r="X329" s="55"/>
      <c r="Y329" s="55"/>
    </row>
    <row r="330" spans="1:25" x14ac:dyDescent="0.25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72"/>
      <c r="L330" s="55"/>
      <c r="M330" s="72"/>
      <c r="N330" s="55"/>
      <c r="O330" s="72"/>
      <c r="P330" s="55"/>
      <c r="Q330" s="72"/>
      <c r="R330" s="55"/>
      <c r="S330" s="72"/>
      <c r="T330" s="55"/>
      <c r="U330" s="72"/>
      <c r="V330" s="55"/>
      <c r="W330" s="55"/>
      <c r="X330" s="55"/>
      <c r="Y330" s="55"/>
    </row>
    <row r="331" spans="1:25" x14ac:dyDescent="0.25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72"/>
      <c r="L331" s="55"/>
      <c r="M331" s="72"/>
      <c r="N331" s="55"/>
      <c r="O331" s="72"/>
      <c r="P331" s="55"/>
      <c r="Q331" s="72"/>
      <c r="R331" s="55"/>
      <c r="S331" s="72"/>
      <c r="T331" s="55"/>
      <c r="U331" s="72"/>
      <c r="V331" s="55"/>
      <c r="W331" s="55"/>
      <c r="X331" s="55"/>
      <c r="Y331" s="55"/>
    </row>
    <row r="332" spans="1:25" x14ac:dyDescent="0.2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72"/>
      <c r="L332" s="55"/>
      <c r="M332" s="72"/>
      <c r="N332" s="55"/>
      <c r="O332" s="72"/>
      <c r="P332" s="55"/>
      <c r="Q332" s="72"/>
      <c r="R332" s="55"/>
      <c r="S332" s="72"/>
      <c r="T332" s="55"/>
      <c r="U332" s="72"/>
      <c r="V332" s="55"/>
      <c r="W332" s="55"/>
      <c r="X332" s="55"/>
      <c r="Y332" s="55"/>
    </row>
    <row r="333" spans="1:25" x14ac:dyDescent="0.2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72"/>
      <c r="L333" s="55"/>
      <c r="M333" s="72"/>
      <c r="N333" s="55"/>
      <c r="O333" s="72"/>
      <c r="P333" s="55"/>
      <c r="Q333" s="72"/>
      <c r="R333" s="55"/>
      <c r="S333" s="72"/>
      <c r="T333" s="55"/>
      <c r="U333" s="72"/>
      <c r="V333" s="55"/>
      <c r="W333" s="55"/>
      <c r="X333" s="55"/>
      <c r="Y333" s="55"/>
    </row>
    <row r="334" spans="1:25" x14ac:dyDescent="0.2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72"/>
      <c r="L334" s="55"/>
      <c r="M334" s="72"/>
      <c r="N334" s="55"/>
      <c r="O334" s="72"/>
      <c r="P334" s="55"/>
      <c r="Q334" s="72"/>
      <c r="R334" s="55"/>
      <c r="S334" s="72"/>
      <c r="T334" s="55"/>
      <c r="U334" s="72"/>
      <c r="V334" s="55"/>
      <c r="W334" s="55"/>
      <c r="X334" s="55"/>
      <c r="Y334" s="55"/>
    </row>
    <row r="335" spans="1:25" x14ac:dyDescent="0.2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72"/>
      <c r="L335" s="55"/>
      <c r="M335" s="72"/>
      <c r="N335" s="55"/>
      <c r="O335" s="72"/>
      <c r="P335" s="55"/>
      <c r="Q335" s="72"/>
      <c r="R335" s="55"/>
      <c r="S335" s="72"/>
      <c r="T335" s="55"/>
      <c r="U335" s="72"/>
      <c r="V335" s="55"/>
      <c r="W335" s="55"/>
      <c r="X335" s="55"/>
      <c r="Y335" s="55"/>
    </row>
    <row r="336" spans="1:25" x14ac:dyDescent="0.25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72"/>
      <c r="L336" s="55"/>
      <c r="M336" s="72"/>
      <c r="N336" s="55"/>
      <c r="O336" s="72"/>
      <c r="P336" s="55"/>
      <c r="Q336" s="72"/>
      <c r="R336" s="55"/>
      <c r="S336" s="72"/>
      <c r="T336" s="55"/>
      <c r="U336" s="72"/>
      <c r="V336" s="55"/>
      <c r="W336" s="55"/>
      <c r="X336" s="55"/>
      <c r="Y336" s="55"/>
    </row>
    <row r="337" spans="1:25" x14ac:dyDescent="0.25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72"/>
      <c r="L337" s="55"/>
      <c r="M337" s="72"/>
      <c r="N337" s="55"/>
      <c r="O337" s="72"/>
      <c r="P337" s="55"/>
      <c r="Q337" s="72"/>
      <c r="R337" s="55"/>
      <c r="S337" s="72"/>
      <c r="T337" s="55"/>
      <c r="U337" s="72"/>
      <c r="V337" s="55"/>
      <c r="W337" s="55"/>
      <c r="X337" s="55"/>
      <c r="Y337" s="55"/>
    </row>
    <row r="338" spans="1:25" x14ac:dyDescent="0.25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72"/>
      <c r="L338" s="55"/>
      <c r="M338" s="72"/>
      <c r="N338" s="55"/>
      <c r="O338" s="72"/>
      <c r="P338" s="55"/>
      <c r="Q338" s="72"/>
      <c r="R338" s="55"/>
      <c r="S338" s="72"/>
      <c r="T338" s="55"/>
      <c r="U338" s="72"/>
      <c r="V338" s="55"/>
      <c r="W338" s="55"/>
      <c r="X338" s="55"/>
      <c r="Y338" s="55"/>
    </row>
    <row r="339" spans="1:25" x14ac:dyDescent="0.25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72"/>
      <c r="L339" s="55"/>
      <c r="M339" s="72"/>
      <c r="N339" s="55"/>
      <c r="O339" s="72"/>
      <c r="P339" s="55"/>
      <c r="Q339" s="72"/>
      <c r="R339" s="55"/>
      <c r="S339" s="72"/>
      <c r="T339" s="55"/>
      <c r="U339" s="72"/>
      <c r="V339" s="55"/>
      <c r="W339" s="55"/>
      <c r="X339" s="55"/>
      <c r="Y339" s="55"/>
    </row>
    <row r="340" spans="1:25" x14ac:dyDescent="0.25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72"/>
      <c r="L340" s="55"/>
      <c r="M340" s="72"/>
      <c r="N340" s="55"/>
      <c r="O340" s="72"/>
      <c r="P340" s="55"/>
      <c r="Q340" s="72"/>
      <c r="R340" s="55"/>
      <c r="S340" s="72"/>
      <c r="T340" s="55"/>
      <c r="U340" s="72"/>
      <c r="V340" s="55"/>
      <c r="W340" s="55"/>
      <c r="X340" s="55"/>
      <c r="Y340" s="55"/>
    </row>
    <row r="341" spans="1:25" x14ac:dyDescent="0.2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72"/>
      <c r="L341" s="55"/>
      <c r="M341" s="72"/>
      <c r="N341" s="55"/>
      <c r="O341" s="72"/>
      <c r="P341" s="55"/>
      <c r="Q341" s="72"/>
      <c r="R341" s="55"/>
      <c r="S341" s="72"/>
      <c r="T341" s="55"/>
      <c r="U341" s="72"/>
      <c r="V341" s="55"/>
      <c r="W341" s="55"/>
      <c r="X341" s="55"/>
      <c r="Y341" s="55"/>
    </row>
    <row r="342" spans="1:25" x14ac:dyDescent="0.2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72"/>
      <c r="L342" s="55"/>
      <c r="M342" s="72"/>
      <c r="N342" s="55"/>
      <c r="O342" s="72"/>
      <c r="P342" s="55"/>
      <c r="Q342" s="72"/>
      <c r="R342" s="55"/>
      <c r="S342" s="72"/>
      <c r="T342" s="55"/>
      <c r="U342" s="72"/>
      <c r="V342" s="55"/>
      <c r="W342" s="55"/>
      <c r="X342" s="55"/>
      <c r="Y342" s="55"/>
    </row>
    <row r="343" spans="1:25" x14ac:dyDescent="0.2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72"/>
      <c r="L343" s="55"/>
      <c r="M343" s="72"/>
      <c r="N343" s="55"/>
      <c r="O343" s="72"/>
      <c r="P343" s="55"/>
      <c r="Q343" s="72"/>
      <c r="R343" s="55"/>
      <c r="S343" s="72"/>
      <c r="T343" s="55"/>
      <c r="U343" s="72"/>
      <c r="V343" s="55"/>
      <c r="W343" s="55"/>
      <c r="X343" s="55"/>
      <c r="Y343" s="55"/>
    </row>
    <row r="344" spans="1:25" x14ac:dyDescent="0.25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72"/>
      <c r="L344" s="55"/>
      <c r="M344" s="72"/>
      <c r="N344" s="55"/>
      <c r="O344" s="72"/>
      <c r="P344" s="55"/>
      <c r="Q344" s="72"/>
      <c r="R344" s="55"/>
      <c r="S344" s="72"/>
      <c r="T344" s="55"/>
      <c r="U344" s="72"/>
      <c r="V344" s="55"/>
      <c r="W344" s="55"/>
      <c r="X344" s="55"/>
      <c r="Y344" s="55"/>
    </row>
    <row r="345" spans="1:25" x14ac:dyDescent="0.2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72"/>
      <c r="L345" s="55"/>
      <c r="M345" s="72"/>
      <c r="N345" s="55"/>
      <c r="O345" s="72"/>
      <c r="P345" s="55"/>
      <c r="Q345" s="72"/>
      <c r="R345" s="55"/>
      <c r="S345" s="72"/>
      <c r="T345" s="55"/>
      <c r="U345" s="72"/>
      <c r="V345" s="55"/>
      <c r="W345" s="55"/>
      <c r="X345" s="55"/>
      <c r="Y345" s="55"/>
    </row>
    <row r="346" spans="1:25" x14ac:dyDescent="0.25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72"/>
      <c r="L346" s="55"/>
      <c r="M346" s="72"/>
      <c r="N346" s="55"/>
      <c r="O346" s="72"/>
      <c r="P346" s="55"/>
      <c r="Q346" s="72"/>
      <c r="R346" s="55"/>
      <c r="S346" s="72"/>
      <c r="T346" s="55"/>
      <c r="U346" s="72"/>
      <c r="V346" s="55"/>
      <c r="W346" s="55"/>
      <c r="X346" s="55"/>
      <c r="Y346" s="55"/>
    </row>
    <row r="347" spans="1:25" x14ac:dyDescent="0.2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72"/>
      <c r="L347" s="55"/>
      <c r="M347" s="72"/>
      <c r="N347" s="55"/>
      <c r="O347" s="72"/>
      <c r="P347" s="55"/>
      <c r="Q347" s="72"/>
      <c r="R347" s="55"/>
      <c r="S347" s="72"/>
      <c r="T347" s="55"/>
      <c r="U347" s="72"/>
      <c r="V347" s="55"/>
      <c r="W347" s="55"/>
      <c r="X347" s="55"/>
      <c r="Y347" s="55"/>
    </row>
    <row r="348" spans="1:25" x14ac:dyDescent="0.2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72"/>
      <c r="L348" s="55"/>
      <c r="M348" s="72"/>
      <c r="N348" s="55"/>
      <c r="O348" s="72"/>
      <c r="P348" s="55"/>
      <c r="Q348" s="72"/>
      <c r="R348" s="55"/>
      <c r="S348" s="72"/>
      <c r="T348" s="55"/>
      <c r="U348" s="72"/>
      <c r="V348" s="55"/>
      <c r="W348" s="55"/>
      <c r="X348" s="55"/>
      <c r="Y348" s="55"/>
    </row>
    <row r="349" spans="1:25" x14ac:dyDescent="0.2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72"/>
      <c r="L349" s="55"/>
      <c r="M349" s="72"/>
      <c r="N349" s="55"/>
      <c r="O349" s="72"/>
      <c r="P349" s="55"/>
      <c r="Q349" s="72"/>
      <c r="R349" s="55"/>
      <c r="S349" s="72"/>
      <c r="T349" s="55"/>
      <c r="U349" s="72"/>
      <c r="V349" s="55"/>
      <c r="W349" s="55"/>
      <c r="X349" s="55"/>
      <c r="Y349" s="55"/>
    </row>
    <row r="350" spans="1:25" x14ac:dyDescent="0.2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72"/>
      <c r="L350" s="55"/>
      <c r="M350" s="72"/>
      <c r="N350" s="55"/>
      <c r="O350" s="72"/>
      <c r="P350" s="55"/>
      <c r="Q350" s="72"/>
      <c r="R350" s="55"/>
      <c r="S350" s="72"/>
      <c r="T350" s="55"/>
      <c r="U350" s="72"/>
      <c r="V350" s="55"/>
      <c r="W350" s="55"/>
      <c r="X350" s="55"/>
      <c r="Y350" s="55"/>
    </row>
    <row r="351" spans="1:25" x14ac:dyDescent="0.2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72"/>
      <c r="L351" s="55"/>
      <c r="M351" s="72"/>
      <c r="N351" s="55"/>
      <c r="O351" s="72"/>
      <c r="P351" s="55"/>
      <c r="Q351" s="72"/>
      <c r="R351" s="55"/>
      <c r="S351" s="72"/>
      <c r="T351" s="55"/>
      <c r="U351" s="72"/>
      <c r="V351" s="55"/>
      <c r="W351" s="55"/>
      <c r="X351" s="55"/>
      <c r="Y351" s="55"/>
    </row>
    <row r="352" spans="1:25" x14ac:dyDescent="0.2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72"/>
      <c r="L352" s="55"/>
      <c r="M352" s="72"/>
      <c r="N352" s="55"/>
      <c r="O352" s="72"/>
      <c r="P352" s="55"/>
      <c r="Q352" s="72"/>
      <c r="R352" s="55"/>
      <c r="S352" s="72"/>
      <c r="T352" s="55"/>
      <c r="U352" s="72"/>
      <c r="V352" s="55"/>
      <c r="W352" s="55"/>
      <c r="X352" s="55"/>
      <c r="Y352" s="55"/>
    </row>
    <row r="353" spans="1:25" x14ac:dyDescent="0.2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72"/>
      <c r="L353" s="55"/>
      <c r="M353" s="72"/>
      <c r="N353" s="55"/>
      <c r="O353" s="72"/>
      <c r="P353" s="55"/>
      <c r="Q353" s="72"/>
      <c r="R353" s="55"/>
      <c r="S353" s="72"/>
      <c r="T353" s="55"/>
      <c r="U353" s="72"/>
      <c r="V353" s="55"/>
      <c r="W353" s="55"/>
      <c r="X353" s="55"/>
      <c r="Y353" s="55"/>
    </row>
    <row r="354" spans="1:25" x14ac:dyDescent="0.2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72"/>
      <c r="L354" s="55"/>
      <c r="M354" s="72"/>
      <c r="N354" s="55"/>
      <c r="O354" s="72"/>
      <c r="P354" s="55"/>
      <c r="Q354" s="72"/>
      <c r="R354" s="55"/>
      <c r="S354" s="72"/>
      <c r="T354" s="55"/>
      <c r="U354" s="72"/>
      <c r="V354" s="55"/>
      <c r="W354" s="55"/>
      <c r="X354" s="55"/>
      <c r="Y354" s="55"/>
    </row>
    <row r="355" spans="1:25" x14ac:dyDescent="0.2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72"/>
      <c r="L355" s="55"/>
      <c r="M355" s="72"/>
      <c r="N355" s="55"/>
      <c r="O355" s="72"/>
      <c r="P355" s="55"/>
      <c r="Q355" s="72"/>
      <c r="R355" s="55"/>
      <c r="S355" s="72"/>
      <c r="T355" s="55"/>
      <c r="U355" s="72"/>
      <c r="V355" s="55"/>
      <c r="W355" s="55"/>
      <c r="X355" s="55"/>
      <c r="Y355" s="55"/>
    </row>
    <row r="356" spans="1:25" x14ac:dyDescent="0.2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72"/>
      <c r="L356" s="55"/>
      <c r="M356" s="72"/>
      <c r="N356" s="55"/>
      <c r="O356" s="72"/>
      <c r="P356" s="55"/>
      <c r="Q356" s="72"/>
      <c r="R356" s="55"/>
      <c r="S356" s="72"/>
      <c r="T356" s="55"/>
      <c r="U356" s="72"/>
      <c r="V356" s="55"/>
      <c r="W356" s="55"/>
      <c r="X356" s="55"/>
      <c r="Y356" s="55"/>
    </row>
    <row r="357" spans="1:25" x14ac:dyDescent="0.2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72"/>
      <c r="L357" s="55"/>
      <c r="M357" s="72"/>
      <c r="N357" s="55"/>
      <c r="O357" s="72"/>
      <c r="P357" s="55"/>
      <c r="Q357" s="72"/>
      <c r="R357" s="55"/>
      <c r="S357" s="72"/>
      <c r="T357" s="55"/>
      <c r="U357" s="72"/>
      <c r="V357" s="55"/>
      <c r="W357" s="55"/>
      <c r="X357" s="55"/>
      <c r="Y357" s="55"/>
    </row>
    <row r="358" spans="1:25" x14ac:dyDescent="0.2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72"/>
      <c r="L358" s="55"/>
      <c r="M358" s="72"/>
      <c r="N358" s="55"/>
      <c r="O358" s="72"/>
      <c r="P358" s="55"/>
      <c r="Q358" s="72"/>
      <c r="R358" s="55"/>
      <c r="S358" s="72"/>
      <c r="T358" s="55"/>
      <c r="U358" s="72"/>
      <c r="V358" s="55"/>
      <c r="W358" s="55"/>
      <c r="X358" s="55"/>
      <c r="Y358" s="55"/>
    </row>
    <row r="359" spans="1:25" x14ac:dyDescent="0.2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72"/>
      <c r="L359" s="55"/>
      <c r="M359" s="72"/>
      <c r="N359" s="55"/>
      <c r="O359" s="72"/>
      <c r="P359" s="55"/>
      <c r="Q359" s="72"/>
      <c r="R359" s="55"/>
      <c r="S359" s="72"/>
      <c r="T359" s="55"/>
      <c r="U359" s="72"/>
      <c r="V359" s="55"/>
      <c r="W359" s="55"/>
      <c r="X359" s="55"/>
      <c r="Y359" s="55"/>
    </row>
    <row r="360" spans="1:25" x14ac:dyDescent="0.2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72"/>
      <c r="L360" s="55"/>
      <c r="M360" s="72"/>
      <c r="N360" s="55"/>
      <c r="O360" s="72"/>
      <c r="P360" s="55"/>
      <c r="Q360" s="72"/>
      <c r="R360" s="55"/>
      <c r="S360" s="72"/>
      <c r="T360" s="55"/>
      <c r="U360" s="72"/>
      <c r="V360" s="55"/>
      <c r="W360" s="55"/>
      <c r="X360" s="55"/>
      <c r="Y360" s="55"/>
    </row>
    <row r="361" spans="1:25" x14ac:dyDescent="0.2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72"/>
      <c r="L361" s="55"/>
      <c r="M361" s="72"/>
      <c r="N361" s="55"/>
      <c r="O361" s="72"/>
      <c r="P361" s="55"/>
      <c r="Q361" s="72"/>
      <c r="R361" s="55"/>
      <c r="S361" s="72"/>
      <c r="T361" s="55"/>
      <c r="U361" s="72"/>
      <c r="V361" s="55"/>
      <c r="W361" s="55"/>
      <c r="X361" s="55"/>
      <c r="Y361" s="55"/>
    </row>
    <row r="362" spans="1:25" x14ac:dyDescent="0.2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72"/>
      <c r="L362" s="55"/>
      <c r="M362" s="72"/>
      <c r="N362" s="55"/>
      <c r="O362" s="72"/>
      <c r="P362" s="55"/>
      <c r="Q362" s="72"/>
      <c r="R362" s="55"/>
      <c r="S362" s="72"/>
      <c r="T362" s="55"/>
      <c r="U362" s="72"/>
      <c r="V362" s="55"/>
      <c r="W362" s="55"/>
      <c r="X362" s="55"/>
      <c r="Y362" s="55"/>
    </row>
    <row r="363" spans="1:25" x14ac:dyDescent="0.2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72"/>
      <c r="L363" s="55"/>
      <c r="M363" s="72"/>
      <c r="N363" s="55"/>
      <c r="O363" s="72"/>
      <c r="P363" s="55"/>
      <c r="Q363" s="72"/>
      <c r="R363" s="55"/>
      <c r="S363" s="72"/>
      <c r="T363" s="55"/>
      <c r="U363" s="72"/>
      <c r="V363" s="55"/>
      <c r="W363" s="55"/>
      <c r="X363" s="55"/>
      <c r="Y363" s="55"/>
    </row>
    <row r="364" spans="1:25" x14ac:dyDescent="0.2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72"/>
      <c r="L364" s="55"/>
      <c r="M364" s="72"/>
      <c r="N364" s="55"/>
      <c r="O364" s="72"/>
      <c r="P364" s="55"/>
      <c r="Q364" s="72"/>
      <c r="R364" s="55"/>
      <c r="S364" s="72"/>
      <c r="T364" s="55"/>
      <c r="U364" s="72"/>
      <c r="V364" s="55"/>
      <c r="W364" s="55"/>
      <c r="X364" s="55"/>
      <c r="Y364" s="55"/>
    </row>
    <row r="365" spans="1:25" x14ac:dyDescent="0.2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72"/>
      <c r="L365" s="55"/>
      <c r="M365" s="72"/>
      <c r="N365" s="55"/>
      <c r="O365" s="72"/>
      <c r="P365" s="55"/>
      <c r="Q365" s="72"/>
      <c r="R365" s="55"/>
      <c r="S365" s="72"/>
      <c r="T365" s="55"/>
      <c r="U365" s="72"/>
      <c r="V365" s="55"/>
      <c r="W365" s="55"/>
      <c r="X365" s="55"/>
      <c r="Y365" s="55"/>
    </row>
    <row r="366" spans="1:25" x14ac:dyDescent="0.2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72"/>
      <c r="L366" s="55"/>
      <c r="M366" s="72"/>
      <c r="N366" s="55"/>
      <c r="O366" s="72"/>
      <c r="P366" s="55"/>
      <c r="Q366" s="72"/>
      <c r="R366" s="55"/>
      <c r="S366" s="72"/>
      <c r="T366" s="55"/>
      <c r="U366" s="72"/>
      <c r="V366" s="55"/>
      <c r="W366" s="55"/>
      <c r="X366" s="55"/>
      <c r="Y366" s="55"/>
    </row>
    <row r="367" spans="1:25" x14ac:dyDescent="0.2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72"/>
      <c r="L367" s="55"/>
      <c r="M367" s="72"/>
      <c r="N367" s="55"/>
      <c r="O367" s="72"/>
      <c r="P367" s="55"/>
      <c r="Q367" s="72"/>
      <c r="R367" s="55"/>
      <c r="S367" s="72"/>
      <c r="T367" s="55"/>
      <c r="U367" s="72"/>
      <c r="V367" s="55"/>
      <c r="W367" s="55"/>
      <c r="X367" s="55"/>
      <c r="Y367" s="55"/>
    </row>
    <row r="368" spans="1:25" x14ac:dyDescent="0.2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72"/>
      <c r="L368" s="55"/>
      <c r="M368" s="72"/>
      <c r="N368" s="55"/>
      <c r="O368" s="72"/>
      <c r="P368" s="55"/>
      <c r="Q368" s="72"/>
      <c r="R368" s="55"/>
      <c r="S368" s="72"/>
      <c r="T368" s="55"/>
      <c r="U368" s="72"/>
      <c r="V368" s="55"/>
      <c r="W368" s="55"/>
      <c r="X368" s="55"/>
      <c r="Y368" s="55"/>
    </row>
    <row r="369" spans="1:25" x14ac:dyDescent="0.2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72"/>
      <c r="L369" s="55"/>
      <c r="M369" s="72"/>
      <c r="N369" s="55"/>
      <c r="O369" s="72"/>
      <c r="P369" s="55"/>
      <c r="Q369" s="72"/>
      <c r="R369" s="55"/>
      <c r="S369" s="72"/>
      <c r="T369" s="55"/>
      <c r="U369" s="72"/>
      <c r="V369" s="55"/>
      <c r="W369" s="55"/>
      <c r="X369" s="55"/>
      <c r="Y369" s="55"/>
    </row>
    <row r="370" spans="1:25" x14ac:dyDescent="0.2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72"/>
      <c r="L370" s="55"/>
      <c r="M370" s="72"/>
      <c r="N370" s="55"/>
      <c r="O370" s="72"/>
      <c r="P370" s="55"/>
      <c r="Q370" s="72"/>
      <c r="R370" s="55"/>
      <c r="S370" s="72"/>
      <c r="T370" s="55"/>
      <c r="U370" s="72"/>
      <c r="V370" s="55"/>
      <c r="W370" s="55"/>
      <c r="X370" s="55"/>
      <c r="Y370" s="55"/>
    </row>
    <row r="371" spans="1:25" x14ac:dyDescent="0.2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72"/>
      <c r="L371" s="55"/>
      <c r="M371" s="72"/>
      <c r="N371" s="55"/>
      <c r="O371" s="72"/>
      <c r="P371" s="55"/>
      <c r="Q371" s="72"/>
      <c r="R371" s="55"/>
      <c r="S371" s="72"/>
      <c r="T371" s="55"/>
      <c r="U371" s="72"/>
      <c r="V371" s="55"/>
      <c r="W371" s="55"/>
      <c r="X371" s="55"/>
      <c r="Y371" s="55"/>
    </row>
    <row r="372" spans="1:25" x14ac:dyDescent="0.2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72"/>
      <c r="L372" s="55"/>
      <c r="M372" s="72"/>
      <c r="N372" s="55"/>
      <c r="O372" s="72"/>
      <c r="P372" s="55"/>
      <c r="Q372" s="72"/>
      <c r="R372" s="55"/>
      <c r="S372" s="72"/>
      <c r="T372" s="55"/>
      <c r="U372" s="72"/>
      <c r="V372" s="55"/>
      <c r="W372" s="55"/>
      <c r="X372" s="55"/>
      <c r="Y372" s="55"/>
    </row>
    <row r="373" spans="1:25" x14ac:dyDescent="0.2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72"/>
      <c r="L373" s="55"/>
      <c r="M373" s="72"/>
      <c r="N373" s="55"/>
      <c r="O373" s="72"/>
      <c r="P373" s="55"/>
      <c r="Q373" s="72"/>
      <c r="R373" s="55"/>
      <c r="S373" s="72"/>
      <c r="T373" s="55"/>
      <c r="U373" s="72"/>
      <c r="V373" s="55"/>
      <c r="W373" s="55"/>
      <c r="X373" s="55"/>
      <c r="Y373" s="55"/>
    </row>
    <row r="374" spans="1:25" x14ac:dyDescent="0.2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72"/>
      <c r="L374" s="55"/>
      <c r="M374" s="72"/>
      <c r="N374" s="55"/>
      <c r="O374" s="72"/>
      <c r="P374" s="55"/>
      <c r="Q374" s="72"/>
      <c r="R374" s="55"/>
      <c r="S374" s="72"/>
      <c r="T374" s="55"/>
      <c r="U374" s="72"/>
      <c r="V374" s="55"/>
      <c r="W374" s="55"/>
      <c r="X374" s="55"/>
      <c r="Y374" s="55"/>
    </row>
    <row r="375" spans="1:25" x14ac:dyDescent="0.2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72"/>
      <c r="L375" s="55"/>
      <c r="M375" s="72"/>
      <c r="N375" s="55"/>
      <c r="O375" s="72"/>
      <c r="P375" s="55"/>
      <c r="Q375" s="72"/>
      <c r="R375" s="55"/>
      <c r="S375" s="72"/>
      <c r="T375" s="55"/>
      <c r="U375" s="72"/>
      <c r="V375" s="55"/>
      <c r="W375" s="55"/>
      <c r="X375" s="55"/>
      <c r="Y375" s="55"/>
    </row>
    <row r="376" spans="1:25" x14ac:dyDescent="0.2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72"/>
      <c r="L376" s="55"/>
      <c r="M376" s="72"/>
      <c r="N376" s="55"/>
      <c r="O376" s="72"/>
      <c r="P376" s="55"/>
      <c r="Q376" s="72"/>
      <c r="R376" s="55"/>
      <c r="S376" s="72"/>
      <c r="T376" s="55"/>
      <c r="U376" s="72"/>
      <c r="V376" s="55"/>
      <c r="W376" s="55"/>
      <c r="X376" s="55"/>
      <c r="Y376" s="55"/>
    </row>
    <row r="377" spans="1:25" x14ac:dyDescent="0.2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72"/>
      <c r="L377" s="55"/>
      <c r="M377" s="72"/>
      <c r="N377" s="55"/>
      <c r="O377" s="72"/>
      <c r="P377" s="55"/>
      <c r="Q377" s="72"/>
      <c r="R377" s="55"/>
      <c r="S377" s="72"/>
      <c r="T377" s="55"/>
      <c r="U377" s="72"/>
      <c r="V377" s="55"/>
      <c r="W377" s="55"/>
      <c r="X377" s="55"/>
      <c r="Y377" s="55"/>
    </row>
  </sheetData>
  <sheetProtection sheet="1" objects="1" scenarios="1"/>
  <mergeCells count="24">
    <mergeCell ref="D64:E64"/>
    <mergeCell ref="C78:G78"/>
    <mergeCell ref="C80:G80"/>
    <mergeCell ref="D2:F2"/>
    <mergeCell ref="A50:A55"/>
    <mergeCell ref="A57:A61"/>
    <mergeCell ref="A7:A10"/>
    <mergeCell ref="A12:A18"/>
    <mergeCell ref="A20:A21"/>
    <mergeCell ref="A23:A29"/>
    <mergeCell ref="A31:A35"/>
    <mergeCell ref="A37:A48"/>
    <mergeCell ref="U4:V4"/>
    <mergeCell ref="K65:L65"/>
    <mergeCell ref="O65:P65"/>
    <mergeCell ref="Q65:R65"/>
    <mergeCell ref="S65:T65"/>
    <mergeCell ref="U65:V65"/>
    <mergeCell ref="M65:N65"/>
    <mergeCell ref="S4:T4"/>
    <mergeCell ref="K4:L4"/>
    <mergeCell ref="M4:N4"/>
    <mergeCell ref="O4:P4"/>
    <mergeCell ref="Q4:R4"/>
  </mergeCells>
  <pageMargins left="0.31496062992125984" right="0.35433070866141736" top="0.34" bottom="0.24" header="0.27" footer="0.21"/>
  <pageSetup paperSize="8" scale="60" orientation="landscape" r:id="rId1"/>
  <rowBreaks count="1" manualBreakCount="1">
    <brk id="63" max="16383" man="1"/>
  </rowBreaks>
  <ignoredErrors>
    <ignoredError sqref="L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V37"/>
  <sheetViews>
    <sheetView zoomScale="85" zoomScaleNormal="85" workbookViewId="0">
      <pane xSplit="10" ySplit="5" topLeftCell="K6" activePane="bottomRight" state="frozen"/>
      <selection pane="topRight" activeCell="J1" sqref="J1"/>
      <selection pane="bottomLeft" activeCell="A5" sqref="A5"/>
      <selection pane="bottomRight" activeCell="J7" sqref="J7"/>
    </sheetView>
  </sheetViews>
  <sheetFormatPr baseColWidth="10" defaultRowHeight="15" x14ac:dyDescent="0.25"/>
  <cols>
    <col min="1" max="1" width="42.140625" customWidth="1"/>
    <col min="2" max="2" width="11.42578125" customWidth="1"/>
    <col min="3" max="3" width="12.140625" customWidth="1"/>
    <col min="5" max="5" width="12" customWidth="1"/>
    <col min="6" max="6" width="10.5703125" customWidth="1"/>
    <col min="7" max="8" width="12.140625" customWidth="1"/>
    <col min="9" max="9" width="9.85546875" customWidth="1"/>
    <col min="10" max="10" width="11" customWidth="1"/>
    <col min="11" max="11" width="9.5703125" style="60" customWidth="1"/>
    <col min="12" max="12" width="8.42578125" customWidth="1"/>
    <col min="13" max="13" width="10.140625" style="60" customWidth="1"/>
    <col min="14" max="14" width="7.140625" customWidth="1"/>
    <col min="15" max="15" width="9.5703125" style="60" customWidth="1"/>
    <col min="16" max="16" width="7.85546875" customWidth="1"/>
    <col min="17" max="17" width="9.7109375" style="60" customWidth="1"/>
    <col min="18" max="18" width="7.5703125" customWidth="1"/>
    <col min="19" max="19" width="9.42578125" style="60" customWidth="1"/>
    <col min="20" max="20" width="7.7109375" customWidth="1"/>
    <col min="21" max="21" width="9.85546875" style="60" customWidth="1"/>
    <col min="22" max="22" width="7.42578125" customWidth="1"/>
  </cols>
  <sheetData>
    <row r="1" spans="1:22" ht="18.75" x14ac:dyDescent="0.3">
      <c r="A1" s="2" t="str">
        <f>'Bureaux de vote'!A1</f>
        <v>ELECTIONS - RESULTATS DEFINITIFS - 1ER TOUR</v>
      </c>
      <c r="B1" s="2"/>
      <c r="C1" s="2"/>
      <c r="D1" s="2"/>
      <c r="E1" s="78">
        <f>'Bureaux de vote'!F1</f>
        <v>43212</v>
      </c>
      <c r="G1" s="2"/>
      <c r="H1" s="2"/>
    </row>
    <row r="2" spans="1:22" ht="18.75" x14ac:dyDescent="0.3">
      <c r="A2" s="2" t="s">
        <v>86</v>
      </c>
      <c r="B2" s="2"/>
      <c r="C2" s="2"/>
      <c r="D2" s="180" t="s">
        <v>83</v>
      </c>
      <c r="E2" s="181"/>
      <c r="F2" s="182"/>
      <c r="G2" s="49">
        <f>'Bureaux de vote'!G2</f>
        <v>237</v>
      </c>
      <c r="H2" s="49"/>
      <c r="I2" s="50">
        <f>G2/G3</f>
        <v>1</v>
      </c>
    </row>
    <row r="3" spans="1:22" ht="18.75" x14ac:dyDescent="0.3">
      <c r="A3" s="2"/>
      <c r="B3" s="2"/>
      <c r="C3" s="2"/>
      <c r="D3" s="52"/>
      <c r="E3" s="52"/>
      <c r="F3" s="52" t="s">
        <v>307</v>
      </c>
      <c r="G3" s="53">
        <f>'Bureaux de vote'!G3</f>
        <v>237</v>
      </c>
      <c r="H3" s="53"/>
      <c r="I3" s="54"/>
    </row>
    <row r="4" spans="1:22" ht="49.5" customHeight="1" x14ac:dyDescent="0.3">
      <c r="A4" s="40"/>
      <c r="B4" s="40"/>
      <c r="C4" s="40"/>
      <c r="D4" s="40"/>
      <c r="E4" s="40"/>
      <c r="F4" s="40"/>
      <c r="G4" s="5"/>
      <c r="H4" s="5"/>
      <c r="I4" s="5"/>
      <c r="J4" s="5"/>
      <c r="K4" s="183" t="str">
        <f>'Bureaux de vote'!K4</f>
        <v>TE ORA API O PORINETIA</v>
      </c>
      <c r="L4" s="174"/>
      <c r="M4" s="179" t="str">
        <f>'Bureaux de vote'!M4</f>
        <v>TAVINI HUIRAATIRA</v>
      </c>
      <c r="N4" s="170"/>
      <c r="O4" s="183" t="str">
        <f>'Bureaux de vote'!O4</f>
        <v>E REO MANAHUNE</v>
      </c>
      <c r="P4" s="174"/>
      <c r="Q4" s="179" t="str">
        <f>'Bureaux de vote'!Q4</f>
        <v>TAHOERAA HUIRAATIRA</v>
      </c>
      <c r="R4" s="170"/>
      <c r="S4" s="179" t="str">
        <f>'Bureaux de vote'!S4</f>
        <v>DIGNITÉ BONHEUR</v>
      </c>
      <c r="T4" s="170"/>
      <c r="U4" s="179" t="str">
        <f>'Bureaux de vote'!U4</f>
        <v>TAPURA HUIRAATIRA</v>
      </c>
      <c r="V4" s="170"/>
    </row>
    <row r="5" spans="1:22" ht="72.75" customHeight="1" x14ac:dyDescent="0.3">
      <c r="A5" s="94"/>
      <c r="B5" s="152" t="str">
        <f>'par communes'!B66</f>
        <v>Nb de Communes</v>
      </c>
      <c r="C5" s="152" t="str">
        <f>'par communes'!C66</f>
        <v>Nb. bureaux de vote</v>
      </c>
      <c r="D5" s="152" t="str">
        <f>'par communes'!D66</f>
        <v xml:space="preserve"> Nb. inscrits</v>
      </c>
      <c r="E5" s="152" t="str">
        <f>'par communes'!E66</f>
        <v>Nb. Votants</v>
      </c>
      <c r="F5" s="152" t="str">
        <f>'par communes'!F66</f>
        <v>Abstention</v>
      </c>
      <c r="G5" s="152" t="str">
        <f>'par communes'!G66</f>
        <v>Taux participation</v>
      </c>
      <c r="H5" s="152" t="s">
        <v>156</v>
      </c>
      <c r="I5" s="152" t="str">
        <f>'par communes'!I66</f>
        <v>Nuls</v>
      </c>
      <c r="J5" s="153" t="str">
        <f>'par communes'!J66</f>
        <v>Nb. Exprimes</v>
      </c>
      <c r="K5" s="142" t="str">
        <f>'par communes'!K66</f>
        <v>Voix Obtenues</v>
      </c>
      <c r="L5" s="101" t="str">
        <f>'par communes'!L66</f>
        <v>%</v>
      </c>
      <c r="M5" s="142" t="str">
        <f>'par communes'!M66</f>
        <v>Voix Obtenues</v>
      </c>
      <c r="N5" s="101" t="str">
        <f>'par communes'!N66</f>
        <v>%</v>
      </c>
      <c r="O5" s="142" t="str">
        <f>'par communes'!O66</f>
        <v>Voix Obtenues</v>
      </c>
      <c r="P5" s="101" t="str">
        <f>'par communes'!P66</f>
        <v>%</v>
      </c>
      <c r="Q5" s="142" t="str">
        <f>'par communes'!Q66</f>
        <v>Voix Obtenues</v>
      </c>
      <c r="R5" s="101" t="str">
        <f>'par communes'!R66</f>
        <v>%</v>
      </c>
      <c r="S5" s="142" t="str">
        <f>'par communes'!S66</f>
        <v>Voix Obtenues</v>
      </c>
      <c r="T5" s="101" t="str">
        <f>'par communes'!T66</f>
        <v>%</v>
      </c>
      <c r="U5" s="142" t="str">
        <f>'par communes'!U66</f>
        <v>Voix Obtenues</v>
      </c>
      <c r="V5" s="101" t="str">
        <f>'par communes'!V66</f>
        <v>%</v>
      </c>
    </row>
    <row r="6" spans="1:22" x14ac:dyDescent="0.25">
      <c r="A6" s="88" t="str">
        <f>'par communes'!A67</f>
        <v>1ère SECTION DES ÎLES DU VENT</v>
      </c>
      <c r="B6" s="95">
        <f>'par communes'!B67</f>
        <v>4</v>
      </c>
      <c r="C6" s="95">
        <f>'par communes'!C67</f>
        <v>41</v>
      </c>
      <c r="D6" s="95">
        <f>'par communes'!D67</f>
        <v>51695</v>
      </c>
      <c r="E6" s="95">
        <f>'par communes'!E67</f>
        <v>29944</v>
      </c>
      <c r="F6" s="95">
        <f>'par communes'!F67</f>
        <v>21751</v>
      </c>
      <c r="G6" s="96">
        <f>'par communes'!G67</f>
        <v>57.924364058419577</v>
      </c>
      <c r="H6" s="95">
        <f>'par communes'!H67</f>
        <v>293</v>
      </c>
      <c r="I6" s="95">
        <f>'par communes'!I67</f>
        <v>238</v>
      </c>
      <c r="J6" s="95">
        <f>'par communes'!J67</f>
        <v>29413</v>
      </c>
      <c r="K6" s="76">
        <f>'par communes'!K67</f>
        <v>1323</v>
      </c>
      <c r="L6" s="37">
        <f>'par communes'!L67</f>
        <v>4.4980110835344913</v>
      </c>
      <c r="M6" s="76">
        <f>'par communes'!M67</f>
        <v>5362</v>
      </c>
      <c r="N6" s="37">
        <f>'par communes'!N67</f>
        <v>18.230034338557779</v>
      </c>
      <c r="O6" s="76">
        <f>'par communes'!O67</f>
        <v>813</v>
      </c>
      <c r="P6" s="39">
        <f>'par communes'!P67</f>
        <v>2.7640839084758442</v>
      </c>
      <c r="Q6" s="76">
        <f>'par communes'!Q67</f>
        <v>8919</v>
      </c>
      <c r="R6" s="37">
        <f>'par communes'!R67</f>
        <v>30.323326420290346</v>
      </c>
      <c r="S6" s="76">
        <f>'par communes'!S67</f>
        <v>367</v>
      </c>
      <c r="T6" s="37">
        <f>'par communes'!T67</f>
        <v>1.2477475946010268</v>
      </c>
      <c r="U6" s="76">
        <f>'par communes'!U67</f>
        <v>12629</v>
      </c>
      <c r="V6" s="39">
        <f>'par communes'!V67</f>
        <v>42.936796654540508</v>
      </c>
    </row>
    <row r="7" spans="1:22" x14ac:dyDescent="0.25">
      <c r="A7" s="88" t="str">
        <f>'par communes'!A68</f>
        <v>2ème SECTION DES ÎLES DU VENT</v>
      </c>
      <c r="B7" s="95">
        <f>'par communes'!B68</f>
        <v>7</v>
      </c>
      <c r="C7" s="95">
        <f>'par communes'!C68</f>
        <v>51</v>
      </c>
      <c r="D7" s="95">
        <f>'par communes'!D68</f>
        <v>62346</v>
      </c>
      <c r="E7" s="95">
        <f>'par communes'!E68</f>
        <v>35234</v>
      </c>
      <c r="F7" s="95">
        <f>'par communes'!F68</f>
        <v>27112</v>
      </c>
      <c r="G7" s="96">
        <f>'par communes'!G68</f>
        <v>56.513649632694964</v>
      </c>
      <c r="H7" s="95">
        <f>'par communes'!H68</f>
        <v>321</v>
      </c>
      <c r="I7" s="95">
        <f>'par communes'!I68</f>
        <v>303</v>
      </c>
      <c r="J7" s="95">
        <f>'par communes'!J68</f>
        <v>34610</v>
      </c>
      <c r="K7" s="76">
        <f>'par communes'!K68</f>
        <v>1250</v>
      </c>
      <c r="L7" s="37">
        <f>'par communes'!L68</f>
        <v>3.6116729268997401</v>
      </c>
      <c r="M7" s="76">
        <f>'par communes'!M68</f>
        <v>7084</v>
      </c>
      <c r="N7" s="37">
        <f>'par communes'!N68</f>
        <v>20.468072811326206</v>
      </c>
      <c r="O7" s="76">
        <f>'par communes'!O68</f>
        <v>613</v>
      </c>
      <c r="P7" s="37">
        <f>'par communes'!P68</f>
        <v>1.7711644033516323</v>
      </c>
      <c r="Q7" s="76">
        <f>'par communes'!Q68</f>
        <v>10855</v>
      </c>
      <c r="R7" s="37">
        <f>'par communes'!R68</f>
        <v>31.363767697197343</v>
      </c>
      <c r="S7" s="76">
        <f>'par communes'!S68</f>
        <v>455</v>
      </c>
      <c r="T7" s="37">
        <f>'par communes'!T68</f>
        <v>1.3146489453915053</v>
      </c>
      <c r="U7" s="76">
        <f>'par communes'!U68</f>
        <v>14353</v>
      </c>
      <c r="V7" s="37">
        <f>'par communes'!V68</f>
        <v>41.470673215833578</v>
      </c>
    </row>
    <row r="8" spans="1:22" x14ac:dyDescent="0.25">
      <c r="A8" s="88" t="str">
        <f>'par communes'!A69</f>
        <v>3ème SECTION DES ÎLES DU VENT</v>
      </c>
      <c r="B8" s="95">
        <f>'par communes'!B69</f>
        <v>2</v>
      </c>
      <c r="C8" s="95">
        <f>'par communes'!C69</f>
        <v>29</v>
      </c>
      <c r="D8" s="95">
        <f>'par communes'!D69</f>
        <v>37145</v>
      </c>
      <c r="E8" s="95">
        <f>'par communes'!E69</f>
        <v>21994</v>
      </c>
      <c r="F8" s="95">
        <f>'par communes'!F69</f>
        <v>15151</v>
      </c>
      <c r="G8" s="96">
        <f>'par communes'!G69</f>
        <v>59.211199353883423</v>
      </c>
      <c r="H8" s="95">
        <f>'par communes'!H69</f>
        <v>239</v>
      </c>
      <c r="I8" s="95">
        <f>'par communes'!I69</f>
        <v>189</v>
      </c>
      <c r="J8" s="95">
        <f>'par communes'!J69</f>
        <v>21566</v>
      </c>
      <c r="K8" s="76">
        <f>'par communes'!K69</f>
        <v>953</v>
      </c>
      <c r="L8" s="37">
        <f>'par communes'!L69</f>
        <v>4.4189928591301122</v>
      </c>
      <c r="M8" s="76">
        <f>'par communes'!M69</f>
        <v>7414</v>
      </c>
      <c r="N8" s="37">
        <f>'par communes'!N69</f>
        <v>34.378187888342758</v>
      </c>
      <c r="O8" s="76">
        <f>'par communes'!O69</f>
        <v>441</v>
      </c>
      <c r="P8" s="37">
        <f>'par communes'!P69</f>
        <v>2.0448854678660857</v>
      </c>
      <c r="Q8" s="76">
        <f>'par communes'!Q69</f>
        <v>4369</v>
      </c>
      <c r="R8" s="37">
        <f>'par communes'!R69</f>
        <v>20.258740610219792</v>
      </c>
      <c r="S8" s="76">
        <f>'par communes'!S69</f>
        <v>365</v>
      </c>
      <c r="T8" s="37">
        <f>'par communes'!T69</f>
        <v>1.6924789019753317</v>
      </c>
      <c r="U8" s="76">
        <f>'par communes'!U69</f>
        <v>8024</v>
      </c>
      <c r="V8" s="37">
        <f>'par communes'!V69</f>
        <v>37.206714272465916</v>
      </c>
    </row>
    <row r="9" spans="1:22" x14ac:dyDescent="0.25">
      <c r="A9" s="88" t="str">
        <f>'par communes'!A70</f>
        <v>SECTION DES ÎLES SOUS LE VENT</v>
      </c>
      <c r="B9" s="95">
        <f>'par communes'!B70</f>
        <v>7</v>
      </c>
      <c r="C9" s="95">
        <f>'par communes'!C70</f>
        <v>34</v>
      </c>
      <c r="D9" s="95">
        <f>'par communes'!D70</f>
        <v>28365</v>
      </c>
      <c r="E9" s="95">
        <f>'par communes'!E70</f>
        <v>19664</v>
      </c>
      <c r="F9" s="95">
        <f>'par communes'!F70</f>
        <v>8701</v>
      </c>
      <c r="G9" s="96">
        <f>'par communes'!G70</f>
        <v>69.324872201656973</v>
      </c>
      <c r="H9" s="95">
        <f>'par communes'!H70</f>
        <v>184</v>
      </c>
      <c r="I9" s="95">
        <f>'par communes'!I70</f>
        <v>158</v>
      </c>
      <c r="J9" s="95">
        <f>'par communes'!J70</f>
        <v>19322</v>
      </c>
      <c r="K9" s="76">
        <f>'par communes'!K70</f>
        <v>302</v>
      </c>
      <c r="L9" s="37">
        <f>'par communes'!L70</f>
        <v>1.5629851982196459</v>
      </c>
      <c r="M9" s="76">
        <f>'par communes'!M70</f>
        <v>3720</v>
      </c>
      <c r="N9" s="37">
        <f>'par communes'!N70</f>
        <v>19.252665355553255</v>
      </c>
      <c r="O9" s="76">
        <f>'par communes'!O70</f>
        <v>298</v>
      </c>
      <c r="P9" s="37">
        <f>'par communes'!P70</f>
        <v>1.54228340751475</v>
      </c>
      <c r="Q9" s="76">
        <f>'par communes'!Q70</f>
        <v>5252</v>
      </c>
      <c r="R9" s="37">
        <f>'par communes'!R70</f>
        <v>27.18145119552841</v>
      </c>
      <c r="S9" s="76">
        <f>'par communes'!S70</f>
        <v>131</v>
      </c>
      <c r="T9" s="37">
        <f>'par communes'!T70</f>
        <v>0.67798364558534319</v>
      </c>
      <c r="U9" s="76">
        <f>'par communes'!U70</f>
        <v>9619</v>
      </c>
      <c r="V9" s="37">
        <f>'par communes'!V70</f>
        <v>49.78263119759859</v>
      </c>
    </row>
    <row r="10" spans="1:22" x14ac:dyDescent="0.25">
      <c r="A10" s="88" t="str">
        <f>'par communes'!A71</f>
        <v>SECTION DES TUAMOTU OUEST</v>
      </c>
      <c r="B10" s="95">
        <f>'par communes'!B71</f>
        <v>5</v>
      </c>
      <c r="C10" s="95">
        <f>'par communes'!C71</f>
        <v>17</v>
      </c>
      <c r="D10" s="95">
        <f>'par communes'!D71</f>
        <v>8016</v>
      </c>
      <c r="E10" s="95">
        <f>'par communes'!E71</f>
        <v>5634</v>
      </c>
      <c r="F10" s="95">
        <f>'par communes'!F71</f>
        <v>2382</v>
      </c>
      <c r="G10" s="96">
        <f>'par communes'!G71</f>
        <v>70.284431137724539</v>
      </c>
      <c r="H10" s="95">
        <f>'par communes'!H71</f>
        <v>36</v>
      </c>
      <c r="I10" s="95">
        <f>'par communes'!I71</f>
        <v>26</v>
      </c>
      <c r="J10" s="95">
        <f>'par communes'!J71</f>
        <v>5572</v>
      </c>
      <c r="K10" s="76">
        <f>'par communes'!K71</f>
        <v>350</v>
      </c>
      <c r="L10" s="37">
        <f>'par communes'!L71</f>
        <v>6.2814070351758788</v>
      </c>
      <c r="M10" s="76">
        <f>'par communes'!M71</f>
        <v>682</v>
      </c>
      <c r="N10" s="37">
        <f>'par communes'!N71</f>
        <v>12.239770279971285</v>
      </c>
      <c r="O10" s="76">
        <f>'par communes'!O71</f>
        <v>108</v>
      </c>
      <c r="P10" s="37">
        <f>'par communes'!P71</f>
        <v>1.9382627422828429</v>
      </c>
      <c r="Q10" s="76">
        <f>'par communes'!Q71</f>
        <v>1675</v>
      </c>
      <c r="R10" s="37">
        <f>'par communes'!R71</f>
        <v>30.061019382627425</v>
      </c>
      <c r="S10" s="76">
        <f>'par communes'!S71</f>
        <v>49</v>
      </c>
      <c r="T10" s="37">
        <f>'par communes'!T71</f>
        <v>0.87939698492462315</v>
      </c>
      <c r="U10" s="76">
        <f>'par communes'!U71</f>
        <v>2708</v>
      </c>
      <c r="V10" s="37">
        <f>'par communes'!V71</f>
        <v>48.600143575017945</v>
      </c>
    </row>
    <row r="11" spans="1:22" x14ac:dyDescent="0.25">
      <c r="A11" s="88" t="str">
        <f>'par communes'!A72</f>
        <v>SECTION DES TUAMOTU EST ET GAMBIER</v>
      </c>
      <c r="B11" s="95">
        <f>'par communes'!B72</f>
        <v>12</v>
      </c>
      <c r="C11" s="95">
        <f>'par communes'!C72</f>
        <v>26</v>
      </c>
      <c r="D11" s="95">
        <f>'par communes'!D72</f>
        <v>6054</v>
      </c>
      <c r="E11" s="95">
        <f>'par communes'!E72</f>
        <v>4535</v>
      </c>
      <c r="F11" s="95">
        <f>'par communes'!F72</f>
        <v>1519</v>
      </c>
      <c r="G11" s="96">
        <f>'par communes'!G72</f>
        <v>74.90915097456228</v>
      </c>
      <c r="H11" s="95">
        <f>'par communes'!H72</f>
        <v>12</v>
      </c>
      <c r="I11" s="95">
        <f>'par communes'!I72</f>
        <v>25</v>
      </c>
      <c r="J11" s="95">
        <f>'par communes'!J72</f>
        <v>4498</v>
      </c>
      <c r="K11" s="76">
        <f>'par communes'!K72</f>
        <v>245</v>
      </c>
      <c r="L11" s="37">
        <f>'par communes'!L72</f>
        <v>5.4468652734548684</v>
      </c>
      <c r="M11" s="76">
        <f>'par communes'!M72</f>
        <v>374</v>
      </c>
      <c r="N11" s="37">
        <f>'par communes'!N72</f>
        <v>8.314806580702534</v>
      </c>
      <c r="O11" s="76">
        <f>'par communes'!O72</f>
        <v>44</v>
      </c>
      <c r="P11" s="37">
        <f>'par communes'!P72</f>
        <v>0.97821253890618043</v>
      </c>
      <c r="Q11" s="76">
        <f>'par communes'!Q72</f>
        <v>1760</v>
      </c>
      <c r="R11" s="37">
        <f>'par communes'!R72</f>
        <v>39.128501556247222</v>
      </c>
      <c r="S11" s="76">
        <f>'par communes'!S72</f>
        <v>24</v>
      </c>
      <c r="T11" s="37">
        <f>'par communes'!T72</f>
        <v>0.53357047576700756</v>
      </c>
      <c r="U11" s="76">
        <f>'par communes'!U72</f>
        <v>2051</v>
      </c>
      <c r="V11" s="37">
        <f>'par communes'!V72</f>
        <v>45.598043574922187</v>
      </c>
    </row>
    <row r="12" spans="1:22" x14ac:dyDescent="0.25">
      <c r="A12" s="88" t="str">
        <f>'par communes'!A73</f>
        <v>SECTION DES MARQUISES</v>
      </c>
      <c r="B12" s="95">
        <f>'par communes'!B73</f>
        <v>6</v>
      </c>
      <c r="C12" s="95">
        <f>'par communes'!C73</f>
        <v>25</v>
      </c>
      <c r="D12" s="95">
        <f>'par communes'!D73</f>
        <v>7312</v>
      </c>
      <c r="E12" s="95">
        <f>'par communes'!E73</f>
        <v>5718</v>
      </c>
      <c r="F12" s="95">
        <f>'par communes'!F73</f>
        <v>1594</v>
      </c>
      <c r="G12" s="96">
        <f>'par communes'!G73</f>
        <v>78.200218818380733</v>
      </c>
      <c r="H12" s="95">
        <f>'par communes'!H73</f>
        <v>28</v>
      </c>
      <c r="I12" s="95">
        <f>'par communes'!I73</f>
        <v>26</v>
      </c>
      <c r="J12" s="95">
        <f>'par communes'!J73</f>
        <v>5664</v>
      </c>
      <c r="K12" s="76">
        <f>'par communes'!K73</f>
        <v>115</v>
      </c>
      <c r="L12" s="37">
        <f>'par communes'!L73</f>
        <v>2.0303672316384183</v>
      </c>
      <c r="M12" s="76">
        <f>'par communes'!M73</f>
        <v>608</v>
      </c>
      <c r="N12" s="37">
        <f>'par communes'!N73</f>
        <v>10.734463276836157</v>
      </c>
      <c r="O12" s="76">
        <f>'par communes'!O73</f>
        <v>101</v>
      </c>
      <c r="P12" s="37">
        <f>'par communes'!P73</f>
        <v>1.7831920903954801</v>
      </c>
      <c r="Q12" s="76">
        <f>'par communes'!Q73</f>
        <v>2148</v>
      </c>
      <c r="R12" s="37">
        <f>'par communes'!R73</f>
        <v>37.923728813559322</v>
      </c>
      <c r="S12" s="76">
        <f>'par communes'!S73</f>
        <v>34</v>
      </c>
      <c r="T12" s="37">
        <f>'par communes'!T73</f>
        <v>0.60028248587570621</v>
      </c>
      <c r="U12" s="76">
        <f>'par communes'!U73</f>
        <v>2658</v>
      </c>
      <c r="V12" s="37">
        <f>'par communes'!V73</f>
        <v>46.927966101694921</v>
      </c>
    </row>
    <row r="13" spans="1:22" x14ac:dyDescent="0.25">
      <c r="A13" s="88" t="str">
        <f>'par communes'!A74</f>
        <v>SECTION DES AUSTRALES</v>
      </c>
      <c r="B13" s="95">
        <f>'par communes'!B74</f>
        <v>5</v>
      </c>
      <c r="C13" s="95">
        <f>'par communes'!C74</f>
        <v>14</v>
      </c>
      <c r="D13" s="95">
        <f>'par communes'!D74</f>
        <v>5737</v>
      </c>
      <c r="E13" s="95">
        <f>'par communes'!E74</f>
        <v>4401</v>
      </c>
      <c r="F13" s="95">
        <f>'par communes'!F74</f>
        <v>1336</v>
      </c>
      <c r="G13" s="96">
        <f>'par communes'!G74</f>
        <v>76.712567544012558</v>
      </c>
      <c r="H13" s="95">
        <f>'par communes'!H74</f>
        <v>15</v>
      </c>
      <c r="I13" s="95">
        <f>'par communes'!I74</f>
        <v>41</v>
      </c>
      <c r="J13" s="95">
        <f>'par communes'!J74</f>
        <v>4345</v>
      </c>
      <c r="K13" s="76">
        <f>'par communes'!K74</f>
        <v>68</v>
      </c>
      <c r="L13" s="37">
        <f>'par communes'!L74</f>
        <v>1.5650172612197928</v>
      </c>
      <c r="M13" s="76">
        <f>'par communes'!M74</f>
        <v>647</v>
      </c>
      <c r="N13" s="37">
        <f>'par communes'!N74</f>
        <v>14.890678941311853</v>
      </c>
      <c r="O13" s="76">
        <f>'par communes'!O74</f>
        <v>85</v>
      </c>
      <c r="P13" s="37">
        <f>'par communes'!P74</f>
        <v>1.9562715765247412</v>
      </c>
      <c r="Q13" s="76">
        <f>'par communes'!Q74</f>
        <v>1776</v>
      </c>
      <c r="R13" s="37">
        <f>'par communes'!R74</f>
        <v>40.874568469505178</v>
      </c>
      <c r="S13" s="76">
        <f>'par communes'!S74</f>
        <v>16</v>
      </c>
      <c r="T13" s="37">
        <f>'par communes'!T74</f>
        <v>0.36823935558112769</v>
      </c>
      <c r="U13" s="76">
        <f>'par communes'!U74</f>
        <v>1753</v>
      </c>
      <c r="V13" s="37">
        <f>'par communes'!V74</f>
        <v>40.345224395857308</v>
      </c>
    </row>
    <row r="14" spans="1:22" ht="15.75" thickBot="1" x14ac:dyDescent="0.3">
      <c r="A14" s="35"/>
      <c r="B14" s="32"/>
      <c r="C14" s="32"/>
      <c r="D14" s="74"/>
      <c r="E14" s="74"/>
      <c r="F14" s="74"/>
      <c r="G14" s="33"/>
      <c r="H14" s="33"/>
      <c r="I14" s="74"/>
      <c r="J14" s="75"/>
      <c r="K14" s="74"/>
      <c r="L14" s="36"/>
      <c r="M14" s="74"/>
      <c r="N14" s="38"/>
      <c r="O14" s="74"/>
      <c r="P14" s="38"/>
      <c r="Q14" s="74"/>
      <c r="R14" s="38"/>
      <c r="S14" s="74"/>
      <c r="T14" s="38"/>
      <c r="U14" s="74"/>
      <c r="V14" s="38"/>
    </row>
    <row r="15" spans="1:22" ht="15.75" thickBot="1" x14ac:dyDescent="0.3">
      <c r="A15" s="41" t="str">
        <f>'par communes'!A76</f>
        <v>CIRCONSCRIPTION POLYNESIE FRANÇAISE</v>
      </c>
      <c r="B15" s="42">
        <f>'par communes'!B76</f>
        <v>48</v>
      </c>
      <c r="C15" s="42">
        <f>'par communes'!C76</f>
        <v>237</v>
      </c>
      <c r="D15" s="42">
        <f>'par communes'!D76</f>
        <v>206670</v>
      </c>
      <c r="E15" s="42">
        <f>'par communes'!E76</f>
        <v>127124</v>
      </c>
      <c r="F15" s="42">
        <f>'par communes'!F76</f>
        <v>79546</v>
      </c>
      <c r="G15" s="43">
        <f>'par communes'!G76</f>
        <v>61.510620796438765</v>
      </c>
      <c r="H15" s="42">
        <f>'par communes'!H76</f>
        <v>1128</v>
      </c>
      <c r="I15" s="42">
        <f>'par communes'!I76</f>
        <v>1006</v>
      </c>
      <c r="J15" s="42">
        <f>'par communes'!J76</f>
        <v>124990</v>
      </c>
      <c r="K15" s="61">
        <f>'par communes'!K76</f>
        <v>4606</v>
      </c>
      <c r="L15" s="44">
        <f>'par communes'!L76</f>
        <v>3.6850948075846066</v>
      </c>
      <c r="M15" s="61">
        <f>'par communes'!M76</f>
        <v>25891</v>
      </c>
      <c r="N15" s="44">
        <f>'par communes'!N76</f>
        <v>20.714457156572529</v>
      </c>
      <c r="O15" s="61">
        <f>'par communes'!O76</f>
        <v>2503</v>
      </c>
      <c r="P15" s="44">
        <f>'par communes'!P76</f>
        <v>2.0025602048163855</v>
      </c>
      <c r="Q15" s="61">
        <f>'par communes'!Q76</f>
        <v>36754</v>
      </c>
      <c r="R15" s="44">
        <f>'par communes'!R76</f>
        <v>29.405552444195536</v>
      </c>
      <c r="S15" s="61">
        <f>'par communes'!S76</f>
        <v>1441</v>
      </c>
      <c r="T15" s="44">
        <f>'par communes'!T76</f>
        <v>1.1528922313785102</v>
      </c>
      <c r="U15" s="61">
        <f>'par communes'!U76</f>
        <v>53795</v>
      </c>
      <c r="V15" s="44">
        <f>'par communes'!V76</f>
        <v>43.039443155452432</v>
      </c>
    </row>
    <row r="16" spans="1:22" s="18" customFormat="1" x14ac:dyDescent="0.25">
      <c r="A16" s="32"/>
      <c r="B16" s="32"/>
      <c r="C16" s="32"/>
      <c r="D16" s="32"/>
      <c r="E16" s="32"/>
      <c r="F16" s="32"/>
      <c r="G16" s="34"/>
      <c r="H16" s="34"/>
      <c r="I16" s="32"/>
      <c r="J16" s="32"/>
      <c r="K16" s="76"/>
      <c r="L16" s="32"/>
      <c r="M16" s="76"/>
      <c r="N16" s="32"/>
      <c r="O16" s="76"/>
      <c r="P16" s="32"/>
      <c r="Q16" s="76"/>
      <c r="R16" s="32"/>
      <c r="S16" s="76"/>
      <c r="T16" s="32"/>
      <c r="U16" s="76"/>
      <c r="V16" s="32"/>
    </row>
    <row r="17" spans="1:22" ht="15.75" x14ac:dyDescent="0.25">
      <c r="A17" s="16"/>
      <c r="B17" s="16"/>
      <c r="C17" s="171" t="s">
        <v>152</v>
      </c>
      <c r="D17" s="171"/>
      <c r="E17" s="171"/>
      <c r="F17" s="171"/>
      <c r="G17" s="171"/>
      <c r="H17" s="82">
        <f>E15/D15*100</f>
        <v>61.510620796438765</v>
      </c>
      <c r="J17" s="16"/>
      <c r="K17" s="74"/>
      <c r="L17" s="16"/>
      <c r="M17" s="74"/>
      <c r="N17" s="16"/>
      <c r="O17" s="74"/>
      <c r="P17" s="16"/>
      <c r="Q17" s="74"/>
      <c r="R17" s="16"/>
      <c r="S17" s="74"/>
      <c r="T17" s="16"/>
      <c r="U17" s="74"/>
      <c r="V17" s="16"/>
    </row>
    <row r="18" spans="1:22" ht="15.75" x14ac:dyDescent="0.25">
      <c r="A18" s="16"/>
      <c r="B18" s="16"/>
      <c r="C18" s="16"/>
      <c r="D18" s="83"/>
      <c r="E18" s="83"/>
      <c r="F18" s="83"/>
      <c r="G18" s="83"/>
      <c r="H18" s="83"/>
      <c r="I18" s="83"/>
      <c r="J18" s="16"/>
      <c r="K18" s="74"/>
      <c r="L18" s="16"/>
      <c r="M18" s="74"/>
      <c r="N18" s="16"/>
      <c r="O18" s="74"/>
      <c r="P18" s="16"/>
      <c r="Q18" s="74"/>
      <c r="R18" s="16"/>
      <c r="S18" s="74"/>
      <c r="T18" s="16"/>
      <c r="U18" s="74"/>
      <c r="V18" s="16"/>
    </row>
    <row r="19" spans="1:22" ht="15.75" x14ac:dyDescent="0.25">
      <c r="A19" s="16"/>
      <c r="B19" s="16"/>
      <c r="C19" s="171" t="s">
        <v>151</v>
      </c>
      <c r="D19" s="171"/>
      <c r="E19" s="171"/>
      <c r="F19" s="171"/>
      <c r="G19" s="171"/>
      <c r="H19" s="82">
        <f>J15/D15*100</f>
        <v>60.478056805535395</v>
      </c>
      <c r="J19" s="16"/>
      <c r="K19" s="74"/>
      <c r="L19" s="16"/>
      <c r="M19" s="74"/>
      <c r="N19" s="16"/>
      <c r="O19" s="74"/>
      <c r="P19" s="16"/>
      <c r="Q19" s="74"/>
      <c r="R19" s="16"/>
      <c r="S19" s="74"/>
      <c r="T19" s="16"/>
      <c r="U19" s="74"/>
      <c r="V19" s="16"/>
    </row>
    <row r="20" spans="1:22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77"/>
      <c r="L20" s="15"/>
      <c r="M20" s="77"/>
      <c r="N20" s="15"/>
      <c r="O20" s="77"/>
      <c r="P20" s="15"/>
      <c r="Q20" s="77"/>
      <c r="R20" s="15"/>
      <c r="S20" s="77"/>
      <c r="T20" s="15"/>
      <c r="U20" s="77"/>
      <c r="V20" s="15"/>
    </row>
    <row r="37" spans="14:14" x14ac:dyDescent="0.25">
      <c r="N37" s="60"/>
    </row>
  </sheetData>
  <sheetProtection sheet="1" objects="1" scenarios="1"/>
  <mergeCells count="9">
    <mergeCell ref="S4:T4"/>
    <mergeCell ref="C17:G17"/>
    <mergeCell ref="C19:G19"/>
    <mergeCell ref="U4:V4"/>
    <mergeCell ref="D2:F2"/>
    <mergeCell ref="K4:L4"/>
    <mergeCell ref="M4:N4"/>
    <mergeCell ref="O4:P4"/>
    <mergeCell ref="Q4:R4"/>
  </mergeCells>
  <pageMargins left="0.17" right="0.26" top="0.74803149606299213" bottom="0.74803149606299213" header="0.31496062992125984" footer="0.31496062992125984"/>
  <pageSetup paperSiz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S66"/>
  <sheetViews>
    <sheetView tabSelected="1" zoomScaleNormal="100" workbookViewId="0">
      <selection activeCell="A16" sqref="A16"/>
    </sheetView>
  </sheetViews>
  <sheetFormatPr baseColWidth="10" defaultRowHeight="15" x14ac:dyDescent="0.25"/>
  <cols>
    <col min="1" max="1" width="26.7109375" customWidth="1"/>
    <col min="2" max="2" width="11.140625" customWidth="1"/>
    <col min="3" max="3" width="11.28515625" customWidth="1"/>
    <col min="4" max="5" width="9.28515625" customWidth="1"/>
    <col min="6" max="6" width="9.42578125" customWidth="1"/>
    <col min="7" max="7" width="9.85546875" customWidth="1"/>
    <col min="8" max="8" width="9.7109375" customWidth="1"/>
    <col min="9" max="9" width="13.42578125" customWidth="1"/>
    <col min="10" max="10" width="9.5703125" customWidth="1"/>
    <col min="11" max="11" width="10.85546875" customWidth="1"/>
    <col min="12" max="12" width="10.28515625" customWidth="1"/>
    <col min="13" max="13" width="9.7109375" customWidth="1"/>
    <col min="14" max="14" width="10.140625" customWidth="1"/>
    <col min="15" max="15" width="9.85546875" customWidth="1"/>
    <col min="16" max="16" width="10.85546875" customWidth="1"/>
    <col min="17" max="17" width="8.85546875" customWidth="1"/>
    <col min="18" max="19" width="9.85546875" customWidth="1"/>
  </cols>
  <sheetData>
    <row r="1" spans="1:19" ht="18.75" x14ac:dyDescent="0.3">
      <c r="A1" s="2" t="str">
        <f>'Bureaux de vote'!A1</f>
        <v>ELECTIONS - RESULTATS DEFINITIFS - 1ER TOUR</v>
      </c>
      <c r="B1" s="2"/>
      <c r="C1" s="2"/>
      <c r="D1" s="2"/>
      <c r="E1" s="2"/>
      <c r="G1" s="2"/>
      <c r="I1" s="78">
        <f>'Bureaux de vote'!F1</f>
        <v>43212</v>
      </c>
    </row>
    <row r="2" spans="1:19" ht="18.75" x14ac:dyDescent="0.3">
      <c r="A2" s="2" t="s">
        <v>86</v>
      </c>
      <c r="B2" s="2"/>
      <c r="C2" s="2"/>
      <c r="D2" s="186" t="s">
        <v>83</v>
      </c>
      <c r="E2" s="187"/>
      <c r="F2" s="188"/>
      <c r="G2" s="49">
        <f>'Bureaux de vote'!G2</f>
        <v>237</v>
      </c>
      <c r="H2" s="50">
        <f>'par section et circo PF'!I2</f>
        <v>1</v>
      </c>
    </row>
    <row r="3" spans="1:19" ht="18.75" x14ac:dyDescent="0.3">
      <c r="A3" s="2"/>
      <c r="B3" s="2"/>
      <c r="C3" s="2"/>
      <c r="D3" s="52"/>
      <c r="E3" s="52"/>
      <c r="F3" s="52" t="s">
        <v>307</v>
      </c>
      <c r="G3" s="53">
        <f>'Bureaux de vote'!G3</f>
        <v>237</v>
      </c>
      <c r="H3" s="54"/>
    </row>
    <row r="5" spans="1:19" ht="15.75" thickBot="1" x14ac:dyDescent="0.3">
      <c r="A5" s="55"/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9.25" customHeight="1" thickTop="1" thickBot="1" x14ac:dyDescent="0.3">
      <c r="A6" s="55"/>
      <c r="B6" s="191" t="s">
        <v>105</v>
      </c>
      <c r="C6" s="192"/>
      <c r="D6" s="189" t="s">
        <v>106</v>
      </c>
      <c r="E6" s="190"/>
      <c r="F6" s="189" t="s">
        <v>107</v>
      </c>
      <c r="G6" s="190"/>
      <c r="H6" s="189" t="s">
        <v>108</v>
      </c>
      <c r="I6" s="190"/>
      <c r="J6" s="189" t="s">
        <v>109</v>
      </c>
      <c r="K6" s="190"/>
      <c r="L6" s="189" t="s">
        <v>110</v>
      </c>
      <c r="M6" s="190"/>
      <c r="N6" s="189" t="s">
        <v>111</v>
      </c>
      <c r="O6" s="190"/>
      <c r="P6" s="189" t="s">
        <v>112</v>
      </c>
      <c r="Q6" s="190"/>
      <c r="R6" s="184" t="s">
        <v>114</v>
      </c>
      <c r="S6" s="185"/>
    </row>
    <row r="7" spans="1:19" ht="29.25" customHeight="1" thickTop="1" thickBot="1" x14ac:dyDescent="0.3">
      <c r="A7" s="55"/>
      <c r="B7" s="155" t="s">
        <v>113</v>
      </c>
      <c r="C7" s="156" t="s">
        <v>3</v>
      </c>
      <c r="D7" s="137" t="s">
        <v>113</v>
      </c>
      <c r="E7" s="138" t="s">
        <v>3</v>
      </c>
      <c r="F7" s="137" t="s">
        <v>113</v>
      </c>
      <c r="G7" s="138" t="s">
        <v>3</v>
      </c>
      <c r="H7" s="137" t="s">
        <v>113</v>
      </c>
      <c r="I7" s="138" t="s">
        <v>3</v>
      </c>
      <c r="J7" s="137" t="s">
        <v>113</v>
      </c>
      <c r="K7" s="138" t="s">
        <v>3</v>
      </c>
      <c r="L7" s="137" t="s">
        <v>113</v>
      </c>
      <c r="M7" s="138" t="s">
        <v>3</v>
      </c>
      <c r="N7" s="137" t="s">
        <v>113</v>
      </c>
      <c r="O7" s="138" t="s">
        <v>3</v>
      </c>
      <c r="P7" s="137" t="s">
        <v>113</v>
      </c>
      <c r="Q7" s="138" t="s">
        <v>3</v>
      </c>
      <c r="R7" s="137" t="s">
        <v>113</v>
      </c>
      <c r="S7" s="138" t="s">
        <v>3</v>
      </c>
    </row>
    <row r="8" spans="1:19" ht="32.25" customHeight="1" thickBot="1" x14ac:dyDescent="0.3">
      <c r="A8" s="154" t="str">
        <f>'Bureaux de vote'!K4</f>
        <v>TE ORA API O PORINETIA</v>
      </c>
      <c r="B8" s="117">
        <f>'par section et circo PF'!K6</f>
        <v>1323</v>
      </c>
      <c r="C8" s="118">
        <f>'par section et circo PF'!L6</f>
        <v>4.4980110835344913</v>
      </c>
      <c r="D8" s="117">
        <f>'par section et circo PF'!K7</f>
        <v>1250</v>
      </c>
      <c r="E8" s="118">
        <f>'par section et circo PF'!L7</f>
        <v>3.6116729268997401</v>
      </c>
      <c r="F8" s="117">
        <f>'par section et circo PF'!K8</f>
        <v>953</v>
      </c>
      <c r="G8" s="118">
        <f>'par section et circo PF'!L8</f>
        <v>4.4189928591301122</v>
      </c>
      <c r="H8" s="117">
        <f>'par section et circo PF'!K9</f>
        <v>302</v>
      </c>
      <c r="I8" s="118">
        <f>'par section et circo PF'!L9</f>
        <v>1.5629851982196459</v>
      </c>
      <c r="J8" s="117">
        <f>'par section et circo PF'!K10</f>
        <v>350</v>
      </c>
      <c r="K8" s="118">
        <f>'par section et circo PF'!L10</f>
        <v>6.2814070351758788</v>
      </c>
      <c r="L8" s="117">
        <f>'par section et circo PF'!K11</f>
        <v>245</v>
      </c>
      <c r="M8" s="118">
        <f>'par section et circo PF'!L11</f>
        <v>5.4468652734548684</v>
      </c>
      <c r="N8" s="117">
        <f>'par section et circo PF'!K12</f>
        <v>115</v>
      </c>
      <c r="O8" s="118">
        <f>'par section et circo PF'!L12</f>
        <v>2.0303672316384183</v>
      </c>
      <c r="P8" s="117">
        <f>'par section et circo PF'!K13</f>
        <v>68</v>
      </c>
      <c r="Q8" s="118">
        <f>'par section et circo PF'!L13</f>
        <v>1.5650172612197928</v>
      </c>
      <c r="R8" s="119">
        <f>'par section et circo PF'!K15</f>
        <v>4606</v>
      </c>
      <c r="S8" s="120">
        <f>'par section et circo PF'!L15</f>
        <v>3.6850948075846066</v>
      </c>
    </row>
    <row r="9" spans="1:19" ht="29.25" customHeight="1" thickBot="1" x14ac:dyDescent="0.3">
      <c r="A9" s="115" t="str">
        <f>'Bureaux de vote'!M4</f>
        <v>TAVINI HUIRAATIRA</v>
      </c>
      <c r="B9" s="121">
        <f>'Bureaux de vote'!M294</f>
        <v>5362</v>
      </c>
      <c r="C9" s="122">
        <f>'par section et circo PF'!N6</f>
        <v>18.230034338557779</v>
      </c>
      <c r="D9" s="121">
        <f>'Bureaux de vote'!M295</f>
        <v>7084</v>
      </c>
      <c r="E9" s="122">
        <f>'par section et circo PF'!N7</f>
        <v>20.468072811326206</v>
      </c>
      <c r="F9" s="121">
        <f>'Bureaux de vote'!M296</f>
        <v>7414</v>
      </c>
      <c r="G9" s="122">
        <f>'par section et circo PF'!N8</f>
        <v>34.378187888342758</v>
      </c>
      <c r="H9" s="121">
        <f>'Bureaux de vote'!M297</f>
        <v>3720</v>
      </c>
      <c r="I9" s="122">
        <f>'par section et circo PF'!N9</f>
        <v>19.252665355553255</v>
      </c>
      <c r="J9" s="121">
        <f>'Bureaux de vote'!M298</f>
        <v>682</v>
      </c>
      <c r="K9" s="122">
        <f>'par section et circo PF'!N10</f>
        <v>12.239770279971285</v>
      </c>
      <c r="L9" s="121">
        <f>'Bureaux de vote'!M299</f>
        <v>374</v>
      </c>
      <c r="M9" s="122">
        <f>'par section et circo PF'!N11</f>
        <v>8.314806580702534</v>
      </c>
      <c r="N9" s="121">
        <f>'Bureaux de vote'!M300</f>
        <v>608</v>
      </c>
      <c r="O9" s="122">
        <f>'par section et circo PF'!N12</f>
        <v>10.734463276836157</v>
      </c>
      <c r="P9" s="121">
        <f>'Bureaux de vote'!M301</f>
        <v>647</v>
      </c>
      <c r="Q9" s="122">
        <f>'par section et circo PF'!N13</f>
        <v>14.890678941311853</v>
      </c>
      <c r="R9" s="123">
        <f>'par section et circo PF'!M15</f>
        <v>25891</v>
      </c>
      <c r="S9" s="124">
        <f>'par section et circo PF'!N15</f>
        <v>20.714457156572529</v>
      </c>
    </row>
    <row r="10" spans="1:19" ht="32.25" customHeight="1" thickTop="1" thickBot="1" x14ac:dyDescent="0.3">
      <c r="A10" s="139" t="str">
        <f>'Bureaux de vote'!O4</f>
        <v>E REO MANAHUNE</v>
      </c>
      <c r="B10" s="125">
        <f>'Bureaux de vote'!O294</f>
        <v>813</v>
      </c>
      <c r="C10" s="126">
        <f>'par section et circo PF'!P6</f>
        <v>2.7640839084758442</v>
      </c>
      <c r="D10" s="125">
        <f>'Bureaux de vote'!O295</f>
        <v>613</v>
      </c>
      <c r="E10" s="126">
        <f>'par section et circo PF'!P7</f>
        <v>1.7711644033516323</v>
      </c>
      <c r="F10" s="125">
        <f>'Bureaux de vote'!O296</f>
        <v>441</v>
      </c>
      <c r="G10" s="126">
        <f>'par section et circo PF'!P8</f>
        <v>2.0448854678660857</v>
      </c>
      <c r="H10" s="125">
        <f>'Bureaux de vote'!O297</f>
        <v>298</v>
      </c>
      <c r="I10" s="126">
        <f>'par section et circo PF'!P9</f>
        <v>1.54228340751475</v>
      </c>
      <c r="J10" s="125">
        <f>'Bureaux de vote'!O298</f>
        <v>108</v>
      </c>
      <c r="K10" s="126">
        <f>'par section et circo PF'!P10</f>
        <v>1.9382627422828429</v>
      </c>
      <c r="L10" s="125">
        <f>'Bureaux de vote'!O299</f>
        <v>44</v>
      </c>
      <c r="M10" s="126">
        <f>'par section et circo PF'!P11</f>
        <v>0.97821253890618043</v>
      </c>
      <c r="N10" s="125">
        <f>'Bureaux de vote'!O300</f>
        <v>101</v>
      </c>
      <c r="O10" s="126">
        <f>'par section et circo PF'!P12</f>
        <v>1.7831920903954801</v>
      </c>
      <c r="P10" s="125">
        <f>'Bureaux de vote'!O301</f>
        <v>85</v>
      </c>
      <c r="Q10" s="126">
        <f>'par section et circo PF'!P13</f>
        <v>1.9562715765247412</v>
      </c>
      <c r="R10" s="127">
        <f>'par section et circo PF'!O15</f>
        <v>2503</v>
      </c>
      <c r="S10" s="128">
        <f>'par section et circo PF'!P15</f>
        <v>2.0025602048163855</v>
      </c>
    </row>
    <row r="11" spans="1:19" ht="33" customHeight="1" thickTop="1" thickBot="1" x14ac:dyDescent="0.3">
      <c r="A11" s="116" t="str">
        <f>'Bureaux de vote'!Q4</f>
        <v>TAHOERAA HUIRAATIRA</v>
      </c>
      <c r="B11" s="121">
        <f>'Bureaux de vote'!Q294</f>
        <v>8919</v>
      </c>
      <c r="C11" s="122">
        <f>'par section et circo PF'!R6</f>
        <v>30.323326420290346</v>
      </c>
      <c r="D11" s="121">
        <f>'Bureaux de vote'!Q295</f>
        <v>10855</v>
      </c>
      <c r="E11" s="122">
        <f>'par section et circo PF'!R7</f>
        <v>31.363767697197343</v>
      </c>
      <c r="F11" s="121">
        <f>'Bureaux de vote'!Q296</f>
        <v>4369</v>
      </c>
      <c r="G11" s="122">
        <f>'par section et circo PF'!R8</f>
        <v>20.258740610219792</v>
      </c>
      <c r="H11" s="121">
        <f>'Bureaux de vote'!Q297</f>
        <v>5252</v>
      </c>
      <c r="I11" s="122">
        <f>'par section et circo PF'!R9</f>
        <v>27.18145119552841</v>
      </c>
      <c r="J11" s="121">
        <f>'Bureaux de vote'!Q298</f>
        <v>1675</v>
      </c>
      <c r="K11" s="122">
        <f>'par section et circo PF'!R10</f>
        <v>30.061019382627425</v>
      </c>
      <c r="L11" s="121">
        <f>'Bureaux de vote'!Q299</f>
        <v>1760</v>
      </c>
      <c r="M11" s="122">
        <f>'par section et circo PF'!R11</f>
        <v>39.128501556247222</v>
      </c>
      <c r="N11" s="121">
        <f>'Bureaux de vote'!Q300</f>
        <v>2148</v>
      </c>
      <c r="O11" s="122">
        <f>'par section et circo PF'!R12</f>
        <v>37.923728813559322</v>
      </c>
      <c r="P11" s="121">
        <f>'Bureaux de vote'!Q301</f>
        <v>1776</v>
      </c>
      <c r="Q11" s="122">
        <f>'par section et circo PF'!R13</f>
        <v>40.874568469505178</v>
      </c>
      <c r="R11" s="123">
        <f>'par section et circo PF'!Q15</f>
        <v>36754</v>
      </c>
      <c r="S11" s="124">
        <f>'par section et circo PF'!R15</f>
        <v>29.405552444195536</v>
      </c>
    </row>
    <row r="12" spans="1:19" ht="33" customHeight="1" thickTop="1" thickBot="1" x14ac:dyDescent="0.3">
      <c r="A12" s="158" t="str">
        <f>'Bureaux de vote'!S4</f>
        <v>DIGNITÉ BONHEUR</v>
      </c>
      <c r="B12" s="129">
        <f>'Bureaux de vote'!S294</f>
        <v>367</v>
      </c>
      <c r="C12" s="130">
        <f>'par section et circo PF'!T6</f>
        <v>1.2477475946010268</v>
      </c>
      <c r="D12" s="129">
        <f>'Bureaux de vote'!S295</f>
        <v>455</v>
      </c>
      <c r="E12" s="130">
        <f>'par section et circo PF'!T7</f>
        <v>1.3146489453915053</v>
      </c>
      <c r="F12" s="129">
        <f>'Bureaux de vote'!S296</f>
        <v>365</v>
      </c>
      <c r="G12" s="130">
        <f>'par section et circo PF'!T8</f>
        <v>1.6924789019753317</v>
      </c>
      <c r="H12" s="129">
        <f>'Bureaux de vote'!S297</f>
        <v>131</v>
      </c>
      <c r="I12" s="130">
        <f>'par section et circo PF'!T9</f>
        <v>0.67798364558534319</v>
      </c>
      <c r="J12" s="129">
        <f>'Bureaux de vote'!S298</f>
        <v>49</v>
      </c>
      <c r="K12" s="130">
        <f>'par section et circo PF'!T10</f>
        <v>0.87939698492462315</v>
      </c>
      <c r="L12" s="129">
        <f>'Bureaux de vote'!S299</f>
        <v>24</v>
      </c>
      <c r="M12" s="130">
        <f>'par section et circo PF'!T11</f>
        <v>0.53357047576700756</v>
      </c>
      <c r="N12" s="129">
        <f>'Bureaux de vote'!S300</f>
        <v>34</v>
      </c>
      <c r="O12" s="130">
        <f>'par section et circo PF'!T12</f>
        <v>0.60028248587570621</v>
      </c>
      <c r="P12" s="129">
        <f>'Bureaux de vote'!S301</f>
        <v>16</v>
      </c>
      <c r="Q12" s="130">
        <f>'par section et circo PF'!T13</f>
        <v>0.36823935558112769</v>
      </c>
      <c r="R12" s="131">
        <f>'par section et circo PF'!S15</f>
        <v>1441</v>
      </c>
      <c r="S12" s="132">
        <f>'par section et circo PF'!T15</f>
        <v>1.1528922313785102</v>
      </c>
    </row>
    <row r="13" spans="1:19" ht="31.5" customHeight="1" thickBot="1" x14ac:dyDescent="0.3">
      <c r="A13" s="157" t="str">
        <f>'Bureaux de vote'!U4</f>
        <v>TAPURA HUIRAATIRA</v>
      </c>
      <c r="B13" s="133">
        <f>'Bureaux de vote'!U294</f>
        <v>12629</v>
      </c>
      <c r="C13" s="134">
        <f>'par section et circo PF'!V6</f>
        <v>42.936796654540508</v>
      </c>
      <c r="D13" s="133">
        <f>'Bureaux de vote'!U295</f>
        <v>14353</v>
      </c>
      <c r="E13" s="134">
        <f>'par section et circo PF'!V7</f>
        <v>41.470673215833578</v>
      </c>
      <c r="F13" s="133">
        <f>'Bureaux de vote'!U296</f>
        <v>8024</v>
      </c>
      <c r="G13" s="134">
        <f>'par section et circo PF'!V8</f>
        <v>37.206714272465916</v>
      </c>
      <c r="H13" s="133">
        <f>'Bureaux de vote'!U297</f>
        <v>9619</v>
      </c>
      <c r="I13" s="134">
        <f>'par section et circo PF'!V9</f>
        <v>49.78263119759859</v>
      </c>
      <c r="J13" s="133">
        <f>'Bureaux de vote'!U298</f>
        <v>2708</v>
      </c>
      <c r="K13" s="134">
        <f>'par section et circo PF'!V10</f>
        <v>48.600143575017945</v>
      </c>
      <c r="L13" s="133">
        <f>'Bureaux de vote'!U299</f>
        <v>2051</v>
      </c>
      <c r="M13" s="134">
        <f>'par section et circo PF'!V11</f>
        <v>45.598043574922187</v>
      </c>
      <c r="N13" s="133">
        <f>'Bureaux de vote'!U300</f>
        <v>2658</v>
      </c>
      <c r="O13" s="134">
        <f>'par section et circo PF'!V12</f>
        <v>46.927966101694921</v>
      </c>
      <c r="P13" s="133">
        <f>'Bureaux de vote'!U301</f>
        <v>1753</v>
      </c>
      <c r="Q13" s="134">
        <f>'par section et circo PF'!V13</f>
        <v>40.345224395857308</v>
      </c>
      <c r="R13" s="135">
        <f>'par section et circo PF'!U15</f>
        <v>53795</v>
      </c>
      <c r="S13" s="136">
        <f>'par section et circo PF'!V15</f>
        <v>43.039443155452432</v>
      </c>
    </row>
    <row r="16" spans="1:19" ht="15.75" x14ac:dyDescent="0.25">
      <c r="A16" s="55"/>
      <c r="B16" s="171" t="s">
        <v>152</v>
      </c>
      <c r="C16" s="171"/>
      <c r="D16" s="171"/>
      <c r="E16" s="171"/>
      <c r="F16" s="171"/>
      <c r="G16" s="82">
        <f>'Bureaux de vote'!H306</f>
        <v>61.510620796438765</v>
      </c>
      <c r="H16" s="55"/>
      <c r="I16" s="55"/>
      <c r="J16" s="55"/>
      <c r="K16" s="55"/>
    </row>
    <row r="17" spans="1:11" ht="15.75" x14ac:dyDescent="0.25">
      <c r="A17" s="55"/>
      <c r="B17" s="55"/>
      <c r="C17" s="83"/>
      <c r="D17" s="83"/>
      <c r="E17" s="83"/>
      <c r="F17" s="83"/>
      <c r="G17" s="83"/>
      <c r="H17" s="55"/>
      <c r="I17" s="55"/>
      <c r="J17" s="55"/>
      <c r="K17" s="55"/>
    </row>
    <row r="18" spans="1:11" ht="15.75" x14ac:dyDescent="0.25">
      <c r="A18" s="55"/>
      <c r="B18" s="171" t="s">
        <v>151</v>
      </c>
      <c r="C18" s="171"/>
      <c r="D18" s="171"/>
      <c r="E18" s="171"/>
      <c r="F18" s="171"/>
      <c r="G18" s="82">
        <f>'Bureaux de vote'!H308</f>
        <v>60.478056805535395</v>
      </c>
      <c r="H18" s="55"/>
      <c r="I18" s="55"/>
      <c r="J18" s="16"/>
      <c r="K18" s="55"/>
    </row>
    <row r="19" spans="1:1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61" spans="11:11" x14ac:dyDescent="0.25">
      <c r="K61" t="s">
        <v>146</v>
      </c>
    </row>
    <row r="66" spans="19:19" x14ac:dyDescent="0.25">
      <c r="S66" t="s">
        <v>146</v>
      </c>
    </row>
  </sheetData>
  <mergeCells count="12">
    <mergeCell ref="B16:F16"/>
    <mergeCell ref="B18:F18"/>
    <mergeCell ref="R6:S6"/>
    <mergeCell ref="D2:F2"/>
    <mergeCell ref="N6:O6"/>
    <mergeCell ref="P6:Q6"/>
    <mergeCell ref="B6:C6"/>
    <mergeCell ref="D6:E6"/>
    <mergeCell ref="F6:G6"/>
    <mergeCell ref="H6:I6"/>
    <mergeCell ref="J6:K6"/>
    <mergeCell ref="L6:M6"/>
  </mergeCells>
  <printOptions horizontalCentered="1" verticalCentered="1"/>
  <pageMargins left="0.70866141732283472" right="0.70866141732283472" top="0.43" bottom="0.67" header="0.31496062992125984" footer="0.31496062992125984"/>
  <pageSetup paperSize="8" scale="8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4"/>
  <sheetViews>
    <sheetView workbookViewId="0">
      <selection activeCell="A4" sqref="A4"/>
    </sheetView>
  </sheetViews>
  <sheetFormatPr baseColWidth="10" defaultRowHeight="15" x14ac:dyDescent="0.25"/>
  <sheetData>
    <row r="1" spans="1:5" x14ac:dyDescent="0.25">
      <c r="A1" s="193" t="s">
        <v>147</v>
      </c>
      <c r="B1" s="193"/>
      <c r="C1" s="193"/>
      <c r="D1" s="193"/>
      <c r="E1" s="193"/>
    </row>
    <row r="2" spans="1:5" x14ac:dyDescent="0.25">
      <c r="A2" t="s">
        <v>148</v>
      </c>
    </row>
    <row r="3" spans="1:5" x14ac:dyDescent="0.25">
      <c r="A3" t="s">
        <v>149</v>
      </c>
    </row>
    <row r="4" spans="1:5" x14ac:dyDescent="0.25">
      <c r="A4" t="s">
        <v>150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Export</vt:lpstr>
      <vt:lpstr>DATA</vt:lpstr>
      <vt:lpstr>Bureaux de vote</vt:lpstr>
      <vt:lpstr>par communes</vt:lpstr>
      <vt:lpstr>par section et circo PF</vt:lpstr>
      <vt:lpstr>Par section et circo PF V 2</vt:lpstr>
      <vt:lpstr>Feuil1</vt:lpstr>
      <vt:lpstr>'Bureaux de vote'!Impression_des_titres</vt:lpstr>
      <vt:lpstr>'par section et circo PF'!Impression_des_titres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Capucine MONG YEN</dc:creator>
  <cp:lastModifiedBy>Capucine MONG YEN</cp:lastModifiedBy>
  <cp:lastPrinted>2018-04-24T03:33:00Z</cp:lastPrinted>
  <dcterms:created xsi:type="dcterms:W3CDTF">2013-03-22T00:50:25Z</dcterms:created>
  <dcterms:modified xsi:type="dcterms:W3CDTF">2018-04-24T03:33:06Z</dcterms:modified>
</cp:coreProperties>
</file>